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\Desktop\социсследования\Независимая оценка\Медицинские\2017\Калининград\"/>
    </mc:Choice>
  </mc:AlternateContent>
  <bookViews>
    <workbookView xWindow="0" yWindow="0" windowWidth="23040" windowHeight="8616" tabRatio="736" activeTab="2"/>
  </bookViews>
  <sheets>
    <sheet name="Сводный перечень по показателям" sheetId="1" r:id="rId1"/>
    <sheet name="Амбулатории по критериям" sheetId="2" r:id="rId2"/>
    <sheet name="Стационары по критериям" sheetId="3" r:id="rId3"/>
  </sheets>
  <definedNames>
    <definedName name="_FilterDatabase_0" localSheetId="0">'Сводный перечень по показателям'!$C$4:$DP$52</definedName>
    <definedName name="_FilterDatabase_0_0" localSheetId="0">'Сводный перечень по показателям'!$C$4:$DP$52</definedName>
    <definedName name="_xlnm._FilterDatabase" localSheetId="1" hidden="1">'Амбулатории по критериям'!$A$1:$AS$49</definedName>
    <definedName name="_xlnm._FilterDatabase" localSheetId="2" hidden="1">'Стационары по критериям'!$A$1:$CB$35</definedName>
    <definedName name="Print_Area_0" localSheetId="0">'Сводный перечень по показателям'!$A$4:$DT$52</definedName>
    <definedName name="Print_Area_0_0" localSheetId="0">'Сводный перечень по показателям'!$A$4:$DT$52</definedName>
    <definedName name="_xlnm.Print_Area" localSheetId="0">'Сводный перечень по показателям'!$A$4:$DT$52</definedName>
  </definedNames>
  <calcPr calcId="162913"/>
</workbook>
</file>

<file path=xl/calcChain.xml><?xml version="1.0" encoding="utf-8"?>
<calcChain xmlns="http://schemas.openxmlformats.org/spreadsheetml/2006/main">
  <c r="DT57" i="1" l="1"/>
  <c r="DT40" i="1"/>
  <c r="DT41" i="1"/>
  <c r="DT46" i="1"/>
  <c r="DT47" i="1"/>
  <c r="DT48" i="1"/>
  <c r="DT49" i="1"/>
  <c r="DT50" i="1"/>
  <c r="DT51" i="1"/>
  <c r="DT52" i="1"/>
  <c r="DT53" i="1"/>
  <c r="DT54" i="1"/>
  <c r="DT55" i="1"/>
  <c r="DT56" i="1"/>
  <c r="AN25" i="3" l="1"/>
  <c r="U25" i="3"/>
  <c r="AL32" i="2"/>
  <c r="T32" i="2"/>
  <c r="CB17" i="3"/>
  <c r="AL42" i="2"/>
  <c r="AM42" i="2" s="1"/>
  <c r="T42" i="2"/>
  <c r="AQ11" i="1"/>
  <c r="T8" i="2"/>
  <c r="AL8" i="2"/>
  <c r="AM39" i="2"/>
  <c r="AM40" i="2"/>
  <c r="AM41" i="2"/>
  <c r="AM43" i="2"/>
  <c r="AM44" i="2"/>
  <c r="AM45" i="2"/>
  <c r="AM46" i="2"/>
  <c r="AM47" i="2"/>
  <c r="AM48" i="2"/>
  <c r="AM49" i="2"/>
  <c r="AM38" i="2"/>
  <c r="AM37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9" i="2"/>
  <c r="AM10" i="2"/>
  <c r="AM11" i="2"/>
  <c r="AM12" i="2"/>
  <c r="AM13" i="2"/>
  <c r="AM14" i="2"/>
  <c r="AM15" i="2"/>
  <c r="AM16" i="2"/>
  <c r="AM17" i="2"/>
  <c r="AM18" i="2"/>
  <c r="AM8" i="2"/>
  <c r="AM7" i="2"/>
  <c r="CA34" i="3"/>
  <c r="CA35" i="3"/>
  <c r="CA36" i="3"/>
  <c r="CB36" i="3" s="1"/>
  <c r="CA37" i="3"/>
  <c r="CA38" i="3"/>
  <c r="BZ34" i="3"/>
  <c r="BZ35" i="3"/>
  <c r="BZ36" i="3"/>
  <c r="BZ37" i="3"/>
  <c r="BZ38" i="3"/>
  <c r="BY34" i="3"/>
  <c r="BY35" i="3"/>
  <c r="BY36" i="3"/>
  <c r="BY37" i="3"/>
  <c r="BY38" i="3"/>
  <c r="BX34" i="3"/>
  <c r="BX35" i="3"/>
  <c r="BX36" i="3"/>
  <c r="BX37" i="3"/>
  <c r="BX38" i="3"/>
  <c r="BW34" i="3"/>
  <c r="BW35" i="3"/>
  <c r="BW36" i="3"/>
  <c r="BW37" i="3"/>
  <c r="BW38" i="3"/>
  <c r="CA33" i="3"/>
  <c r="BZ33" i="3"/>
  <c r="BY33" i="3"/>
  <c r="BX33" i="3"/>
  <c r="BW33" i="3"/>
  <c r="CB32" i="3"/>
  <c r="BX32" i="3"/>
  <c r="CA32" i="3"/>
  <c r="BZ32" i="3"/>
  <c r="BW32" i="3"/>
  <c r="AS39" i="2"/>
  <c r="AS40" i="2"/>
  <c r="AS41" i="2"/>
  <c r="AS43" i="2"/>
  <c r="AS44" i="2"/>
  <c r="AS45" i="2"/>
  <c r="AS46" i="2"/>
  <c r="AS47" i="2"/>
  <c r="AS48" i="2"/>
  <c r="AS49" i="2"/>
  <c r="AR39" i="2"/>
  <c r="AR40" i="2"/>
  <c r="AR41" i="2"/>
  <c r="AR42" i="2"/>
  <c r="AR43" i="2"/>
  <c r="AR44" i="2"/>
  <c r="AR45" i="2"/>
  <c r="AR46" i="2"/>
  <c r="AR47" i="2"/>
  <c r="AR48" i="2"/>
  <c r="AR49" i="2"/>
  <c r="AQ39" i="2"/>
  <c r="AQ40" i="2"/>
  <c r="AQ41" i="2"/>
  <c r="AQ42" i="2"/>
  <c r="AQ43" i="2"/>
  <c r="AQ44" i="2"/>
  <c r="AQ45" i="2"/>
  <c r="AQ46" i="2"/>
  <c r="AQ47" i="2"/>
  <c r="AQ48" i="2"/>
  <c r="AQ49" i="2"/>
  <c r="AP39" i="2"/>
  <c r="AP40" i="2"/>
  <c r="AP41" i="2"/>
  <c r="AP42" i="2"/>
  <c r="AP43" i="2"/>
  <c r="AP44" i="2"/>
  <c r="AP45" i="2"/>
  <c r="AP46" i="2"/>
  <c r="AP47" i="2"/>
  <c r="AP48" i="2"/>
  <c r="AP49" i="2"/>
  <c r="AO39" i="2"/>
  <c r="AO40" i="2"/>
  <c r="AO41" i="2"/>
  <c r="AO42" i="2"/>
  <c r="AO43" i="2"/>
  <c r="AO44" i="2"/>
  <c r="AO45" i="2"/>
  <c r="AO46" i="2"/>
  <c r="AO47" i="2"/>
  <c r="AO48" i="2"/>
  <c r="AO49" i="2"/>
  <c r="AN39" i="2"/>
  <c r="AN40" i="2"/>
  <c r="AN41" i="2"/>
  <c r="AN42" i="2"/>
  <c r="AN43" i="2"/>
  <c r="AN44" i="2"/>
  <c r="AN45" i="2"/>
  <c r="AN46" i="2"/>
  <c r="AN47" i="2"/>
  <c r="AN48" i="2"/>
  <c r="AN49" i="2"/>
  <c r="AR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50" i="2" s="1"/>
  <c r="AP33" i="2"/>
  <c r="AP34" i="2"/>
  <c r="AP35" i="2"/>
  <c r="AP36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O37" i="2"/>
  <c r="AR37" i="2"/>
  <c r="AQ37" i="2"/>
  <c r="AP37" i="2"/>
  <c r="AN37" i="2"/>
  <c r="AO50" i="2" l="1"/>
  <c r="AR50" i="2"/>
  <c r="AQ50" i="2"/>
  <c r="AS42" i="2"/>
  <c r="AN50" i="2"/>
  <c r="CB38" i="3"/>
  <c r="CB37" i="3"/>
  <c r="CA31" i="3" l="1"/>
  <c r="BZ31" i="3"/>
  <c r="BY31" i="3"/>
  <c r="BX31" i="3"/>
  <c r="BW31" i="3"/>
  <c r="AO29" i="3"/>
  <c r="AO30" i="3"/>
  <c r="CA29" i="3"/>
  <c r="CA30" i="3"/>
  <c r="BZ29" i="3"/>
  <c r="BZ30" i="3"/>
  <c r="BY29" i="3"/>
  <c r="BY30" i="3"/>
  <c r="BX29" i="3"/>
  <c r="BX30" i="3"/>
  <c r="BW29" i="3"/>
  <c r="BW30" i="3"/>
  <c r="BZ28" i="3"/>
  <c r="BY28" i="3"/>
  <c r="BX28" i="3"/>
  <c r="BW28" i="3"/>
  <c r="CB21" i="3"/>
  <c r="CB22" i="3"/>
  <c r="CB23" i="3"/>
  <c r="CB24" i="3"/>
  <c r="CB26" i="3"/>
  <c r="CB27" i="3"/>
  <c r="CA21" i="3"/>
  <c r="CA22" i="3"/>
  <c r="CA23" i="3"/>
  <c r="CA24" i="3"/>
  <c r="CA25" i="3"/>
  <c r="CA39" i="3" s="1"/>
  <c r="CA26" i="3"/>
  <c r="CA27" i="3"/>
  <c r="BZ21" i="3"/>
  <c r="BZ22" i="3"/>
  <c r="BZ23" i="3"/>
  <c r="BZ24" i="3"/>
  <c r="BZ25" i="3"/>
  <c r="BZ39" i="3" s="1"/>
  <c r="BZ26" i="3"/>
  <c r="BZ27" i="3"/>
  <c r="BY21" i="3"/>
  <c r="BY22" i="3"/>
  <c r="BY23" i="3"/>
  <c r="BY24" i="3"/>
  <c r="BY25" i="3"/>
  <c r="BY39" i="3" s="1"/>
  <c r="BY26" i="3"/>
  <c r="BY27" i="3"/>
  <c r="BX21" i="3"/>
  <c r="BX22" i="3"/>
  <c r="BX23" i="3"/>
  <c r="BX24" i="3"/>
  <c r="BX25" i="3"/>
  <c r="BX39" i="3" s="1"/>
  <c r="BX26" i="3"/>
  <c r="BX27" i="3"/>
  <c r="BW21" i="3"/>
  <c r="BW22" i="3"/>
  <c r="BW23" i="3"/>
  <c r="BW24" i="3"/>
  <c r="BW25" i="3"/>
  <c r="BW39" i="3" s="1"/>
  <c r="BW26" i="3"/>
  <c r="BW27" i="3"/>
  <c r="CA19" i="3"/>
  <c r="BZ19" i="3"/>
  <c r="BX19" i="3"/>
  <c r="BY19" i="3"/>
  <c r="CA3" i="3"/>
  <c r="CA4" i="3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18" i="3"/>
  <c r="BZ3" i="3"/>
  <c r="BZ4" i="3"/>
  <c r="BZ5" i="3"/>
  <c r="BZ6" i="3"/>
  <c r="BZ7" i="3"/>
  <c r="BZ8" i="3"/>
  <c r="BZ9" i="3"/>
  <c r="BZ10" i="3"/>
  <c r="BZ11" i="3"/>
  <c r="BZ12" i="3"/>
  <c r="BZ13" i="3"/>
  <c r="BZ14" i="3"/>
  <c r="BZ15" i="3"/>
  <c r="BZ16" i="3"/>
  <c r="BZ17" i="3"/>
  <c r="BZ18" i="3"/>
  <c r="BY3" i="3"/>
  <c r="BY4" i="3"/>
  <c r="BY5" i="3"/>
  <c r="BY6" i="3"/>
  <c r="BY7" i="3"/>
  <c r="BY8" i="3"/>
  <c r="BY9" i="3"/>
  <c r="BY10" i="3"/>
  <c r="BY11" i="3"/>
  <c r="BY12" i="3"/>
  <c r="BY13" i="3"/>
  <c r="BY14" i="3"/>
  <c r="BY15" i="3"/>
  <c r="BY16" i="3"/>
  <c r="BY17" i="3"/>
  <c r="BY18" i="3"/>
  <c r="BX3" i="3"/>
  <c r="BX4" i="3"/>
  <c r="BX5" i="3"/>
  <c r="BX6" i="3"/>
  <c r="BX7" i="3"/>
  <c r="BX8" i="3"/>
  <c r="BX9" i="3"/>
  <c r="BX10" i="3"/>
  <c r="BX11" i="3"/>
  <c r="BX12" i="3"/>
  <c r="BX13" i="3"/>
  <c r="BX14" i="3"/>
  <c r="BX15" i="3"/>
  <c r="BX16" i="3"/>
  <c r="BX17" i="3"/>
  <c r="BX18" i="3"/>
  <c r="BW19" i="3"/>
  <c r="BW3" i="3"/>
  <c r="BW4" i="3"/>
  <c r="BW5" i="3"/>
  <c r="BW6" i="3"/>
  <c r="BW7" i="3"/>
  <c r="BW8" i="3"/>
  <c r="BW9" i="3"/>
  <c r="BW10" i="3"/>
  <c r="BW11" i="3"/>
  <c r="BW12" i="3"/>
  <c r="BW13" i="3"/>
  <c r="BW14" i="3"/>
  <c r="BW15" i="3"/>
  <c r="BW16" i="3"/>
  <c r="BW17" i="3"/>
  <c r="BW18" i="3"/>
  <c r="BW20" i="3"/>
  <c r="U32" i="3"/>
  <c r="AN32" i="3"/>
  <c r="AO32" i="3" s="1"/>
  <c r="BE32" i="3"/>
  <c r="BU32" i="3"/>
  <c r="BB40" i="3"/>
  <c r="BE37" i="3"/>
  <c r="BE36" i="3"/>
  <c r="BE35" i="3"/>
  <c r="BE34" i="3"/>
  <c r="BE33" i="3"/>
  <c r="BE31" i="3"/>
  <c r="BE30" i="3"/>
  <c r="BE29" i="3"/>
  <c r="BE28" i="3"/>
  <c r="BE27" i="3"/>
  <c r="BE26" i="3"/>
  <c r="BE24" i="3"/>
  <c r="BE23" i="3"/>
  <c r="BE22" i="3"/>
  <c r="BE21" i="3"/>
  <c r="BE20" i="3"/>
  <c r="BE19" i="3"/>
  <c r="BE18" i="3"/>
  <c r="BE17" i="3"/>
  <c r="BE16" i="3"/>
  <c r="BE15" i="3"/>
  <c r="BE14" i="3"/>
  <c r="BE13" i="3"/>
  <c r="BE12" i="3"/>
  <c r="BE11" i="3"/>
  <c r="BE10" i="3"/>
  <c r="BE9" i="3"/>
  <c r="BE8" i="3"/>
  <c r="BE7" i="3"/>
  <c r="BE6" i="3"/>
  <c r="BE5" i="3"/>
  <c r="BE4" i="3"/>
  <c r="BE3" i="3"/>
  <c r="BE2" i="3"/>
  <c r="U38" i="3"/>
  <c r="AO38" i="3" s="1"/>
  <c r="U37" i="3"/>
  <c r="AO37" i="3" s="1"/>
  <c r="U36" i="3"/>
  <c r="U35" i="3"/>
  <c r="U34" i="3"/>
  <c r="AO34" i="3" s="1"/>
  <c r="U33" i="3"/>
  <c r="U31" i="3"/>
  <c r="AO31" i="3" s="1"/>
  <c r="U30" i="3"/>
  <c r="U29" i="3"/>
  <c r="U28" i="3"/>
  <c r="AO28" i="3" s="1"/>
  <c r="U27" i="3"/>
  <c r="U26" i="3"/>
  <c r="U24" i="3"/>
  <c r="AO24" i="3" s="1"/>
  <c r="U23" i="3"/>
  <c r="AO23" i="3" s="1"/>
  <c r="U22" i="3"/>
  <c r="U21" i="3"/>
  <c r="AO21" i="3" s="1"/>
  <c r="U20" i="3"/>
  <c r="U19" i="3"/>
  <c r="AO19" i="3" s="1"/>
  <c r="U18" i="3"/>
  <c r="U17" i="3"/>
  <c r="U16" i="3"/>
  <c r="AO16" i="3" s="1"/>
  <c r="U15" i="3"/>
  <c r="U14" i="3"/>
  <c r="U13" i="3"/>
  <c r="U12" i="3"/>
  <c r="AO12" i="3" s="1"/>
  <c r="U11" i="3"/>
  <c r="U10" i="3"/>
  <c r="AO10" i="3" s="1"/>
  <c r="U9" i="3"/>
  <c r="U8" i="3"/>
  <c r="U7" i="3"/>
  <c r="U6" i="3"/>
  <c r="U5" i="3"/>
  <c r="AO5" i="3" s="1"/>
  <c r="U4" i="3"/>
  <c r="AO4" i="3" s="1"/>
  <c r="U3" i="3"/>
  <c r="U2" i="3"/>
  <c r="AO2" i="3" s="1"/>
  <c r="BM37" i="1"/>
  <c r="BM38" i="1"/>
  <c r="BM39" i="1"/>
  <c r="BM40" i="1"/>
  <c r="BM41" i="1"/>
  <c r="BM42" i="1"/>
  <c r="CG42" i="1" s="1"/>
  <c r="BM43" i="1"/>
  <c r="CG43" i="1" s="1"/>
  <c r="BM45" i="1"/>
  <c r="BM48" i="1"/>
  <c r="BM49" i="1"/>
  <c r="BM51" i="1"/>
  <c r="BM52" i="1"/>
  <c r="BM53" i="1"/>
  <c r="BM54" i="1"/>
  <c r="AN38" i="3"/>
  <c r="AN37" i="3"/>
  <c r="AN36" i="3"/>
  <c r="AO36" i="3" s="1"/>
  <c r="AO35" i="3"/>
  <c r="AN35" i="3"/>
  <c r="AN34" i="3"/>
  <c r="AN33" i="3"/>
  <c r="AN31" i="3"/>
  <c r="AN30" i="3"/>
  <c r="AN29" i="3"/>
  <c r="AN28" i="3"/>
  <c r="AN27" i="3"/>
  <c r="AN26" i="3"/>
  <c r="AO26" i="3" s="1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N2" i="3"/>
  <c r="AN39" i="3"/>
  <c r="U39" i="3"/>
  <c r="AL49" i="2"/>
  <c r="T49" i="2"/>
  <c r="AL48" i="2"/>
  <c r="T48" i="2"/>
  <c r="AL47" i="2"/>
  <c r="T47" i="2"/>
  <c r="AL46" i="2"/>
  <c r="T46" i="2"/>
  <c r="AL45" i="2"/>
  <c r="T45" i="2"/>
  <c r="AL44" i="2"/>
  <c r="T44" i="2"/>
  <c r="AL43" i="2"/>
  <c r="T43" i="2"/>
  <c r="AL41" i="2"/>
  <c r="T41" i="2"/>
  <c r="AL40" i="2"/>
  <c r="T40" i="2"/>
  <c r="AL39" i="2"/>
  <c r="T39" i="2"/>
  <c r="AL38" i="2"/>
  <c r="T38" i="2"/>
  <c r="AL37" i="2"/>
  <c r="T37" i="2"/>
  <c r="AL36" i="2"/>
  <c r="T36" i="2"/>
  <c r="AL35" i="2"/>
  <c r="T35" i="2"/>
  <c r="AL34" i="2"/>
  <c r="T34" i="2"/>
  <c r="AL33" i="2"/>
  <c r="T33" i="2"/>
  <c r="AL31" i="2"/>
  <c r="T31" i="2"/>
  <c r="AL30" i="2"/>
  <c r="T30" i="2"/>
  <c r="AL29" i="2"/>
  <c r="T29" i="2"/>
  <c r="AL28" i="2"/>
  <c r="T28" i="2"/>
  <c r="AL27" i="2"/>
  <c r="T27" i="2"/>
  <c r="AL26" i="2"/>
  <c r="T26" i="2"/>
  <c r="AL25" i="2"/>
  <c r="T25" i="2"/>
  <c r="AL24" i="2"/>
  <c r="T24" i="2"/>
  <c r="AL23" i="2"/>
  <c r="T23" i="2"/>
  <c r="AL22" i="2"/>
  <c r="T22" i="2"/>
  <c r="AL21" i="2"/>
  <c r="T21" i="2"/>
  <c r="AL20" i="2"/>
  <c r="T20" i="2"/>
  <c r="AL19" i="2"/>
  <c r="T19" i="2"/>
  <c r="AL18" i="2"/>
  <c r="T18" i="2"/>
  <c r="AL17" i="2"/>
  <c r="T17" i="2"/>
  <c r="AL16" i="2"/>
  <c r="T16" i="2"/>
  <c r="AL15" i="2"/>
  <c r="T15" i="2"/>
  <c r="AL14" i="2"/>
  <c r="T14" i="2"/>
  <c r="AL13" i="2"/>
  <c r="T13" i="2"/>
  <c r="AL12" i="2"/>
  <c r="T12" i="2"/>
  <c r="AL11" i="2"/>
  <c r="T11" i="2"/>
  <c r="AL10" i="2"/>
  <c r="T10" i="2"/>
  <c r="AL9" i="2"/>
  <c r="T9" i="2"/>
  <c r="AL7" i="2"/>
  <c r="T7" i="2"/>
  <c r="AL6" i="2"/>
  <c r="T6" i="2"/>
  <c r="AL5" i="2"/>
  <c r="T5" i="2"/>
  <c r="AL4" i="2"/>
  <c r="AM4" i="2" s="1"/>
  <c r="T4" i="2"/>
  <c r="AL3" i="2"/>
  <c r="T3" i="2"/>
  <c r="AL2" i="2"/>
  <c r="T2" i="2"/>
  <c r="AO2" i="2"/>
  <c r="AP2" i="2"/>
  <c r="AO38" i="2"/>
  <c r="AP38" i="2"/>
  <c r="CB25" i="3" l="1"/>
  <c r="CB39" i="3" s="1"/>
  <c r="AO14" i="3"/>
  <c r="BV32" i="3"/>
  <c r="AO8" i="3"/>
  <c r="AO3" i="3"/>
  <c r="AO7" i="3"/>
  <c r="AO11" i="3"/>
  <c r="AO27" i="3"/>
  <c r="AO13" i="3"/>
  <c r="AO33" i="3"/>
  <c r="AO20" i="3"/>
  <c r="AO25" i="3"/>
  <c r="AO9" i="3"/>
  <c r="AO6" i="3"/>
  <c r="AO18" i="3"/>
  <c r="AO17" i="3"/>
  <c r="AO22" i="3"/>
  <c r="AO15" i="3"/>
  <c r="AO39" i="3"/>
  <c r="AM5" i="2"/>
  <c r="AM3" i="2"/>
  <c r="AM2" i="2"/>
  <c r="AM6" i="2"/>
  <c r="AN2" i="2"/>
  <c r="AN38" i="2"/>
  <c r="X50" i="1"/>
  <c r="AR49" i="1" l="1"/>
  <c r="AR6" i="1"/>
  <c r="AR7" i="1"/>
  <c r="AR11" i="1"/>
  <c r="DR11" i="1" s="1"/>
  <c r="AR5" i="1"/>
  <c r="AR4" i="1"/>
  <c r="AR21" i="1"/>
  <c r="AR23" i="1"/>
  <c r="AR42" i="1"/>
  <c r="AR26" i="1"/>
  <c r="AR47" i="1"/>
  <c r="AR43" i="1"/>
  <c r="AR14" i="1"/>
  <c r="AR30" i="1"/>
  <c r="AR8" i="1"/>
  <c r="AR52" i="1"/>
  <c r="AR46" i="1"/>
  <c r="AR24" i="1"/>
  <c r="AR44" i="1"/>
  <c r="AR18" i="1"/>
  <c r="AR53" i="1"/>
  <c r="AR10" i="1"/>
  <c r="AR15" i="1"/>
  <c r="AR45" i="1"/>
  <c r="AR40" i="1"/>
  <c r="AR13" i="1"/>
  <c r="AR54" i="1"/>
  <c r="AR16" i="1"/>
  <c r="AR37" i="1"/>
  <c r="AR22" i="1"/>
  <c r="AR31" i="1"/>
  <c r="AR35" i="1"/>
  <c r="AR27" i="1"/>
  <c r="AR39" i="1"/>
  <c r="AR20" i="1"/>
  <c r="AR28" i="1"/>
  <c r="AR34" i="1"/>
  <c r="AR25" i="1"/>
  <c r="AR36" i="1"/>
  <c r="AR51" i="1"/>
  <c r="AR56" i="1"/>
  <c r="AR12" i="1"/>
  <c r="AR29" i="1"/>
  <c r="AR55" i="1"/>
  <c r="AR48" i="1"/>
  <c r="AR19" i="1"/>
  <c r="AR41" i="1"/>
  <c r="AR33" i="1"/>
  <c r="AR57" i="1"/>
  <c r="AR38" i="1"/>
  <c r="AR17" i="1"/>
  <c r="AR32" i="1"/>
  <c r="AR50" i="1"/>
  <c r="DQ50" i="1" s="1"/>
  <c r="AR9" i="1"/>
  <c r="D6" i="1"/>
  <c r="D7" i="1"/>
  <c r="D11" i="1"/>
  <c r="D5" i="1"/>
  <c r="D21" i="1"/>
  <c r="D23" i="1"/>
  <c r="D42" i="1"/>
  <c r="D26" i="1"/>
  <c r="D47" i="1"/>
  <c r="D43" i="1"/>
  <c r="D14" i="1"/>
  <c r="D8" i="1"/>
  <c r="D52" i="1"/>
  <c r="D46" i="1"/>
  <c r="D24" i="1"/>
  <c r="D44" i="1"/>
  <c r="D18" i="1"/>
  <c r="D53" i="1"/>
  <c r="D10" i="1"/>
  <c r="D15" i="1"/>
  <c r="D45" i="1"/>
  <c r="D40" i="1"/>
  <c r="D13" i="1"/>
  <c r="D54" i="1"/>
  <c r="D16" i="1"/>
  <c r="D37" i="1"/>
  <c r="D22" i="1"/>
  <c r="D31" i="1"/>
  <c r="D35" i="1"/>
  <c r="D27" i="1"/>
  <c r="D39" i="1"/>
  <c r="D20" i="1"/>
  <c r="D28" i="1"/>
  <c r="D34" i="1"/>
  <c r="D25" i="1"/>
  <c r="D36" i="1"/>
  <c r="D51" i="1"/>
  <c r="D56" i="1"/>
  <c r="D12" i="1"/>
  <c r="D29" i="1"/>
  <c r="D55" i="1"/>
  <c r="D48" i="1"/>
  <c r="D19" i="1"/>
  <c r="D41" i="1"/>
  <c r="D33" i="1"/>
  <c r="D57" i="1"/>
  <c r="D38" i="1"/>
  <c r="D17" i="1"/>
  <c r="D32" i="1"/>
  <c r="D9" i="1"/>
  <c r="AP17" i="1"/>
  <c r="X17" i="1"/>
  <c r="CF32" i="1"/>
  <c r="BM32" i="1"/>
  <c r="DP11" i="1" l="1"/>
  <c r="DT11" i="1"/>
  <c r="AQ17" i="1"/>
  <c r="DS11" i="1"/>
  <c r="DQ17" i="1"/>
  <c r="DR17" i="1"/>
  <c r="DT17" i="1" s="1"/>
  <c r="CG32" i="1"/>
  <c r="AO50" i="1"/>
  <c r="DR32" i="1"/>
  <c r="DQ32" i="1"/>
  <c r="DP32" i="1" s="1"/>
  <c r="DT32" i="1" l="1"/>
  <c r="DP17" i="1"/>
  <c r="AP50" i="1"/>
  <c r="DR50" i="1" s="1"/>
  <c r="DS17" i="1"/>
  <c r="DS32" i="1"/>
  <c r="CF38" i="1"/>
  <c r="CG38" i="1" s="1"/>
  <c r="AP38" i="1"/>
  <c r="X38" i="1"/>
  <c r="AQ38" i="1" l="1"/>
  <c r="DS50" i="1"/>
  <c r="DP50" i="1"/>
  <c r="DQ38" i="1"/>
  <c r="DR38" i="1"/>
  <c r="AQ50" i="1"/>
  <c r="DT38" i="1" l="1"/>
  <c r="DP38" i="1"/>
  <c r="DS38" i="1"/>
  <c r="X57" i="1"/>
  <c r="DQ57" i="1" s="1"/>
  <c r="AP57" i="1"/>
  <c r="AQ57" i="1" l="1"/>
  <c r="DR57" i="1"/>
  <c r="AE50" i="2"/>
  <c r="AF50" i="2"/>
  <c r="AG50" i="2"/>
  <c r="BH50" i="2"/>
  <c r="N50" i="2"/>
  <c r="O50" i="2"/>
  <c r="DP57" i="1" l="1"/>
  <c r="DS57" i="1"/>
  <c r="AR38" i="2"/>
  <c r="AQ38" i="2"/>
  <c r="AR2" i="2"/>
  <c r="AQ2" i="2"/>
  <c r="CA2" i="3"/>
  <c r="BZ2" i="3"/>
  <c r="BY2" i="3"/>
  <c r="BX2" i="3"/>
  <c r="BW2" i="3"/>
  <c r="CA20" i="3"/>
  <c r="BZ20" i="3"/>
  <c r="BY20" i="3"/>
  <c r="BX20" i="3"/>
  <c r="CA28" i="3"/>
  <c r="BU9" i="3"/>
  <c r="BU30" i="3"/>
  <c r="BU25" i="3"/>
  <c r="BU31" i="3"/>
  <c r="BV31" i="3" s="1"/>
  <c r="BU11" i="3"/>
  <c r="BU12" i="3"/>
  <c r="BU35" i="3"/>
  <c r="BV35" i="3" s="1"/>
  <c r="BU29" i="3"/>
  <c r="BV29" i="3" s="1"/>
  <c r="BU10" i="3"/>
  <c r="BU34" i="3"/>
  <c r="BU13" i="3"/>
  <c r="BU8" i="3"/>
  <c r="BU26" i="3"/>
  <c r="BU22" i="3"/>
  <c r="BU24" i="3"/>
  <c r="BV24" i="3" s="1"/>
  <c r="BU28" i="3"/>
  <c r="BU19" i="3"/>
  <c r="BU21" i="3"/>
  <c r="BU23" i="3"/>
  <c r="BU15" i="3"/>
  <c r="BU33" i="3"/>
  <c r="BV33" i="3" s="1"/>
  <c r="BU17" i="3"/>
  <c r="BV17" i="3"/>
  <c r="BU2" i="3"/>
  <c r="BU14" i="3"/>
  <c r="BU18" i="3"/>
  <c r="BU20" i="3"/>
  <c r="BU27" i="3"/>
  <c r="BU16" i="3"/>
  <c r="BU5" i="3"/>
  <c r="BU7" i="3"/>
  <c r="BU6" i="3"/>
  <c r="BU3" i="3"/>
  <c r="BU4" i="3"/>
  <c r="X44" i="1"/>
  <c r="AP44" i="1"/>
  <c r="CB7" i="3" l="1"/>
  <c r="CB34" i="3"/>
  <c r="CB5" i="3"/>
  <c r="AS9" i="2"/>
  <c r="AS4" i="2"/>
  <c r="AS7" i="2"/>
  <c r="AS24" i="2"/>
  <c r="AS23" i="2"/>
  <c r="AS2" i="2"/>
  <c r="AS27" i="2"/>
  <c r="AS13" i="2"/>
  <c r="AS6" i="2"/>
  <c r="AS11" i="2"/>
  <c r="AS20" i="2"/>
  <c r="AS29" i="2"/>
  <c r="AS31" i="2"/>
  <c r="AS33" i="2"/>
  <c r="AS25" i="2"/>
  <c r="AS37" i="2"/>
  <c r="AS8" i="2"/>
  <c r="AS5" i="2"/>
  <c r="AS14" i="2"/>
  <c r="AS17" i="2"/>
  <c r="AS12" i="2"/>
  <c r="AS32" i="2"/>
  <c r="AS50" i="2" s="1"/>
  <c r="AS30" i="2"/>
  <c r="AS35" i="2"/>
  <c r="AS38" i="2"/>
  <c r="AS34" i="2"/>
  <c r="AS36" i="2"/>
  <c r="AS28" i="2"/>
  <c r="AS21" i="2"/>
  <c r="AS22" i="2"/>
  <c r="AS18" i="2"/>
  <c r="AS16" i="2"/>
  <c r="AS10" i="2"/>
  <c r="AS26" i="2"/>
  <c r="AS3" i="2"/>
  <c r="AS15" i="2"/>
  <c r="AS19" i="2"/>
  <c r="BV19" i="3"/>
  <c r="BV22" i="3"/>
  <c r="BV10" i="3"/>
  <c r="CB8" i="3"/>
  <c r="CB11" i="3"/>
  <c r="CB18" i="3"/>
  <c r="CB6" i="3"/>
  <c r="CB35" i="3"/>
  <c r="CB28" i="3"/>
  <c r="CB30" i="3"/>
  <c r="CB14" i="3"/>
  <c r="CB4" i="3"/>
  <c r="CB2" i="3"/>
  <c r="CB29" i="3"/>
  <c r="CB3" i="3"/>
  <c r="CB16" i="3"/>
  <c r="CB10" i="3"/>
  <c r="CB12" i="3"/>
  <c r="CB9" i="3"/>
  <c r="CB19" i="3"/>
  <c r="CB15" i="3"/>
  <c r="CB13" i="3"/>
  <c r="CB20" i="3"/>
  <c r="CB31" i="3"/>
  <c r="CB33" i="3"/>
  <c r="BV16" i="3"/>
  <c r="BV18" i="3"/>
  <c r="BV12" i="3"/>
  <c r="BV9" i="3"/>
  <c r="BV34" i="3"/>
  <c r="BV3" i="3"/>
  <c r="BV8" i="3"/>
  <c r="BV13" i="3"/>
  <c r="BV27" i="3"/>
  <c r="BV25" i="3"/>
  <c r="BV4" i="3"/>
  <c r="BV6" i="3"/>
  <c r="BV2" i="3"/>
  <c r="BV15" i="3"/>
  <c r="BV30" i="3"/>
  <c r="BV21" i="3"/>
  <c r="BV28" i="3"/>
  <c r="BV20" i="3"/>
  <c r="BV14" i="3"/>
  <c r="BV11" i="3"/>
  <c r="BV7" i="3"/>
  <c r="BV5" i="3"/>
  <c r="BV23" i="3"/>
  <c r="BV26" i="3"/>
  <c r="AQ44" i="1"/>
  <c r="DQ44" i="1"/>
  <c r="DR44" i="1"/>
  <c r="DT44" i="1" s="1"/>
  <c r="DP44" i="1" l="1"/>
  <c r="DS44" i="1"/>
  <c r="CX46" i="1" l="1"/>
  <c r="AP56" i="1" l="1"/>
  <c r="X56" i="1"/>
  <c r="AP55" i="1"/>
  <c r="X55" i="1"/>
  <c r="CF39" i="1"/>
  <c r="CG39" i="1" s="1"/>
  <c r="AP39" i="1"/>
  <c r="AQ39" i="1" s="1"/>
  <c r="X39" i="1"/>
  <c r="AP19" i="1"/>
  <c r="X19" i="1"/>
  <c r="DN46" i="1"/>
  <c r="DO46" i="1" s="1"/>
  <c r="CF29" i="1"/>
  <c r="BM29" i="1"/>
  <c r="AP29" i="1"/>
  <c r="X29" i="1"/>
  <c r="AP47" i="1"/>
  <c r="X47" i="1"/>
  <c r="AP28" i="1"/>
  <c r="X28" i="1"/>
  <c r="CF51" i="1"/>
  <c r="CG51" i="1" s="1"/>
  <c r="AP51" i="1"/>
  <c r="AQ51" i="1" s="1"/>
  <c r="X51" i="1"/>
  <c r="CF16" i="1"/>
  <c r="CG16" i="1" s="1"/>
  <c r="BM16" i="1"/>
  <c r="AP16" i="1"/>
  <c r="X16" i="1"/>
  <c r="CF20" i="1"/>
  <c r="BM20" i="1"/>
  <c r="AP20" i="1"/>
  <c r="AQ20" i="1" s="1"/>
  <c r="X20" i="1"/>
  <c r="CF33" i="1"/>
  <c r="CG33" i="1" s="1"/>
  <c r="BM33" i="1"/>
  <c r="AP33" i="1"/>
  <c r="X33" i="1"/>
  <c r="CF36" i="1"/>
  <c r="BM36" i="1"/>
  <c r="AP36" i="1"/>
  <c r="AQ36" i="1" s="1"/>
  <c r="X36" i="1"/>
  <c r="CF12" i="1"/>
  <c r="BM12" i="1"/>
  <c r="AP12" i="1"/>
  <c r="X12" i="1"/>
  <c r="CF13" i="1"/>
  <c r="BM13" i="1"/>
  <c r="CF25" i="1"/>
  <c r="BM25" i="1"/>
  <c r="AP25" i="1"/>
  <c r="AQ25" i="1" s="1"/>
  <c r="X25" i="1"/>
  <c r="AP34" i="1"/>
  <c r="X34" i="1"/>
  <c r="CF30" i="1"/>
  <c r="BM30" i="1"/>
  <c r="AP22" i="1"/>
  <c r="AQ22" i="1" s="1"/>
  <c r="X22" i="1"/>
  <c r="CF10" i="1"/>
  <c r="CG10" i="1" s="1"/>
  <c r="BM10" i="1"/>
  <c r="AP10" i="1"/>
  <c r="X10" i="1"/>
  <c r="CF48" i="1"/>
  <c r="CG48" i="1" s="1"/>
  <c r="AP48" i="1"/>
  <c r="X48" i="1"/>
  <c r="CF45" i="1"/>
  <c r="CG45" i="1" s="1"/>
  <c r="AP45" i="1"/>
  <c r="AQ45" i="1" s="1"/>
  <c r="X45" i="1"/>
  <c r="CF53" i="1"/>
  <c r="CG53" i="1" s="1"/>
  <c r="AP53" i="1"/>
  <c r="X53" i="1"/>
  <c r="DQ53" i="1" s="1"/>
  <c r="AP21" i="1"/>
  <c r="X21" i="1"/>
  <c r="AP8" i="1"/>
  <c r="X8" i="1"/>
  <c r="CF24" i="1"/>
  <c r="BM24" i="1"/>
  <c r="AP24" i="1"/>
  <c r="X24" i="1"/>
  <c r="BM31" i="1"/>
  <c r="CG31" i="1" s="1"/>
  <c r="AP31" i="1"/>
  <c r="X31" i="1"/>
  <c r="CF40" i="1"/>
  <c r="AP40" i="1"/>
  <c r="X40" i="1"/>
  <c r="CF54" i="1"/>
  <c r="CG54" i="1" s="1"/>
  <c r="AP54" i="1"/>
  <c r="X54" i="1"/>
  <c r="DQ54" i="1" s="1"/>
  <c r="CF35" i="1"/>
  <c r="BM35" i="1"/>
  <c r="AP35" i="1"/>
  <c r="AQ35" i="1" s="1"/>
  <c r="X35" i="1"/>
  <c r="CF15" i="1"/>
  <c r="BM15" i="1"/>
  <c r="AP15" i="1"/>
  <c r="X15" i="1"/>
  <c r="AP27" i="1"/>
  <c r="X27" i="1"/>
  <c r="CF18" i="1"/>
  <c r="BM18" i="1"/>
  <c r="AP18" i="1"/>
  <c r="AQ18" i="1" s="1"/>
  <c r="X18" i="1"/>
  <c r="CF14" i="1"/>
  <c r="BM14" i="1"/>
  <c r="AP14" i="1"/>
  <c r="X14" i="1"/>
  <c r="CF23" i="1"/>
  <c r="BM23" i="1"/>
  <c r="AP23" i="1"/>
  <c r="AQ23" i="1" s="1"/>
  <c r="X23" i="1"/>
  <c r="CF37" i="1"/>
  <c r="CG37" i="1" s="1"/>
  <c r="AP37" i="1"/>
  <c r="X37" i="1"/>
  <c r="CG41" i="1"/>
  <c r="AP41" i="1"/>
  <c r="X41" i="1"/>
  <c r="DQ41" i="1" s="1"/>
  <c r="CF7" i="1"/>
  <c r="BM7" i="1"/>
  <c r="AP7" i="1"/>
  <c r="X7" i="1"/>
  <c r="CF49" i="1"/>
  <c r="CF52" i="1"/>
  <c r="CG52" i="1" s="1"/>
  <c r="AP52" i="1"/>
  <c r="X52" i="1"/>
  <c r="DQ52" i="1" s="1"/>
  <c r="CF26" i="1"/>
  <c r="BM26" i="1"/>
  <c r="AP26" i="1"/>
  <c r="X26" i="1"/>
  <c r="AP42" i="1"/>
  <c r="X42" i="1"/>
  <c r="X43" i="1"/>
  <c r="DQ43" i="1" s="1"/>
  <c r="AP6" i="1"/>
  <c r="X6" i="1"/>
  <c r="CF5" i="1"/>
  <c r="BM5" i="1"/>
  <c r="AP5" i="1"/>
  <c r="X5" i="1"/>
  <c r="CF4" i="1"/>
  <c r="BM4" i="1"/>
  <c r="AP9" i="1"/>
  <c r="X9" i="1"/>
  <c r="AQ26" i="1" l="1"/>
  <c r="CG7" i="1"/>
  <c r="AQ24" i="1"/>
  <c r="AQ48" i="1"/>
  <c r="AQ28" i="1"/>
  <c r="AQ29" i="1"/>
  <c r="AQ55" i="1"/>
  <c r="AQ56" i="1"/>
  <c r="CG4" i="1"/>
  <c r="CG5" i="1"/>
  <c r="AQ6" i="1"/>
  <c r="CG26" i="1"/>
  <c r="AQ40" i="1"/>
  <c r="AQ8" i="1"/>
  <c r="DR9" i="1"/>
  <c r="DT9" i="1" s="1"/>
  <c r="AQ9" i="1"/>
  <c r="AQ27" i="1"/>
  <c r="AQ15" i="1"/>
  <c r="DR35" i="1"/>
  <c r="DT35" i="1" s="1"/>
  <c r="DR54" i="1"/>
  <c r="AQ54" i="1"/>
  <c r="AQ10" i="1"/>
  <c r="AQ12" i="1"/>
  <c r="CG36" i="1"/>
  <c r="DR33" i="1"/>
  <c r="AQ33" i="1"/>
  <c r="CG20" i="1"/>
  <c r="AQ16" i="1"/>
  <c r="DR41" i="1"/>
  <c r="DP41" i="1" s="1"/>
  <c r="AQ41" i="1"/>
  <c r="DR52" i="1"/>
  <c r="DP52" i="1" s="1"/>
  <c r="AQ52" i="1"/>
  <c r="DR49" i="1"/>
  <c r="CG49" i="1"/>
  <c r="AQ7" i="1"/>
  <c r="AQ37" i="1"/>
  <c r="AQ21" i="1"/>
  <c r="DR53" i="1"/>
  <c r="DP53" i="1" s="1"/>
  <c r="AQ53" i="1"/>
  <c r="DR42" i="1"/>
  <c r="AQ42" i="1"/>
  <c r="DR40" i="1"/>
  <c r="CG40" i="1"/>
  <c r="DR19" i="1"/>
  <c r="DT19" i="1" s="1"/>
  <c r="AQ19" i="1"/>
  <c r="DP54" i="1"/>
  <c r="DR48" i="1"/>
  <c r="DR55" i="1"/>
  <c r="DQ48" i="1"/>
  <c r="DQ55" i="1"/>
  <c r="DQ49" i="1"/>
  <c r="DQ51" i="1"/>
  <c r="DQ47" i="1"/>
  <c r="DQ56" i="1"/>
  <c r="DR51" i="1"/>
  <c r="DR47" i="1"/>
  <c r="DR56" i="1"/>
  <c r="DR10" i="1"/>
  <c r="DR36" i="1"/>
  <c r="DT36" i="1" s="1"/>
  <c r="DR22" i="1"/>
  <c r="DT22" i="1" s="1"/>
  <c r="DR25" i="1"/>
  <c r="DQ40" i="1"/>
  <c r="DR14" i="1"/>
  <c r="DR27" i="1"/>
  <c r="DT27" i="1" s="1"/>
  <c r="DQ9" i="1"/>
  <c r="DQ29" i="1"/>
  <c r="DQ12" i="1"/>
  <c r="CG15" i="1"/>
  <c r="CG24" i="1"/>
  <c r="DR26" i="1"/>
  <c r="AQ5" i="1"/>
  <c r="CG18" i="1"/>
  <c r="DQ16" i="1"/>
  <c r="CG30" i="1"/>
  <c r="DQ24" i="1"/>
  <c r="DQ10" i="1"/>
  <c r="DR12" i="1"/>
  <c r="DQ6" i="1"/>
  <c r="DP43" i="1"/>
  <c r="DQ18" i="1"/>
  <c r="DR28" i="1"/>
  <c r="DR21" i="1"/>
  <c r="DQ23" i="1"/>
  <c r="CG23" i="1"/>
  <c r="DQ27" i="1"/>
  <c r="DQ35" i="1"/>
  <c r="DQ34" i="1"/>
  <c r="DR7" i="1"/>
  <c r="DT7" i="1" s="1"/>
  <c r="DR15" i="1"/>
  <c r="DR45" i="1"/>
  <c r="DQ39" i="1"/>
  <c r="DQ5" i="1"/>
  <c r="DR4" i="1"/>
  <c r="DQ26" i="1"/>
  <c r="CG14" i="1"/>
  <c r="AQ31" i="1"/>
  <c r="DR13" i="1"/>
  <c r="DR24" i="1"/>
  <c r="AQ34" i="1"/>
  <c r="CG13" i="1"/>
  <c r="DQ28" i="1"/>
  <c r="AQ47" i="1"/>
  <c r="DQ25" i="1"/>
  <c r="DQ37" i="1"/>
  <c r="DR34" i="1"/>
  <c r="DR23" i="1"/>
  <c r="DQ30" i="1"/>
  <c r="DR8" i="1"/>
  <c r="DQ13" i="1"/>
  <c r="DQ31" i="1"/>
  <c r="DT31" i="1" s="1"/>
  <c r="DR39" i="1"/>
  <c r="DT39" i="1" s="1"/>
  <c r="DQ20" i="1"/>
  <c r="DQ36" i="1"/>
  <c r="DQ19" i="1"/>
  <c r="DQ33" i="1"/>
  <c r="DT33" i="1" s="1"/>
  <c r="DQ46" i="1"/>
  <c r="DQ7" i="1"/>
  <c r="DQ21" i="1"/>
  <c r="DQ42" i="1"/>
  <c r="DQ14" i="1"/>
  <c r="DQ45" i="1"/>
  <c r="DP45" i="1" s="1"/>
  <c r="DR6" i="1"/>
  <c r="DT6" i="1" s="1"/>
  <c r="DR5" i="1"/>
  <c r="DR30" i="1"/>
  <c r="DT30" i="1" s="1"/>
  <c r="DR18" i="1"/>
  <c r="DR16" i="1"/>
  <c r="DT16" i="1" s="1"/>
  <c r="DR37" i="1"/>
  <c r="DR20" i="1"/>
  <c r="DT20" i="1" s="1"/>
  <c r="DR29" i="1"/>
  <c r="DT29" i="1" s="1"/>
  <c r="DR46" i="1"/>
  <c r="CG35" i="1"/>
  <c r="CG25" i="1"/>
  <c r="CG12" i="1"/>
  <c r="CG29" i="1"/>
  <c r="DQ4" i="1"/>
  <c r="DP4" i="1" s="1"/>
  <c r="DQ8" i="1"/>
  <c r="DP8" i="1" s="1"/>
  <c r="DQ15" i="1"/>
  <c r="DQ22" i="1"/>
  <c r="AQ14" i="1"/>
  <c r="DT8" i="1" l="1"/>
  <c r="DT37" i="1"/>
  <c r="DP42" i="1"/>
  <c r="DT42" i="1"/>
  <c r="DT24" i="1"/>
  <c r="DT45" i="1"/>
  <c r="DT21" i="1"/>
  <c r="DT26" i="1"/>
  <c r="DT10" i="1"/>
  <c r="DT5" i="1"/>
  <c r="DT14" i="1"/>
  <c r="DT18" i="1"/>
  <c r="DT34" i="1"/>
  <c r="DT13" i="1"/>
  <c r="DT4" i="1"/>
  <c r="DT15" i="1"/>
  <c r="DT28" i="1"/>
  <c r="DT12" i="1"/>
  <c r="DT25" i="1"/>
  <c r="DP23" i="1"/>
  <c r="DT23" i="1"/>
  <c r="DP7" i="1"/>
  <c r="DP9" i="1"/>
  <c r="DP10" i="1"/>
  <c r="DP20" i="1"/>
  <c r="DP13" i="1"/>
  <c r="DP24" i="1"/>
  <c r="DP29" i="1"/>
  <c r="DP49" i="1"/>
  <c r="DP15" i="1"/>
  <c r="DP33" i="1"/>
  <c r="DP18" i="1"/>
  <c r="DP35" i="1"/>
  <c r="DP5" i="1"/>
  <c r="DP16" i="1"/>
  <c r="DP26" i="1"/>
  <c r="DP31" i="1"/>
  <c r="DP25" i="1"/>
  <c r="DP48" i="1"/>
  <c r="DP19" i="1"/>
  <c r="DP14" i="1"/>
  <c r="DP36" i="1"/>
  <c r="DP30" i="1"/>
  <c r="DP28" i="1"/>
  <c r="DP12" i="1"/>
  <c r="DP6" i="1"/>
  <c r="DP21" i="1"/>
  <c r="DP22" i="1"/>
  <c r="DP27" i="1"/>
  <c r="DP34" i="1"/>
  <c r="DP47" i="1"/>
  <c r="DP46" i="1"/>
  <c r="DP39" i="1"/>
  <c r="DS40" i="1"/>
  <c r="DP40" i="1"/>
  <c r="DP37" i="1"/>
  <c r="DP51" i="1"/>
  <c r="DR58" i="1"/>
  <c r="DP56" i="1"/>
  <c r="DP55" i="1"/>
  <c r="DQ58" i="1"/>
  <c r="DS14" i="1"/>
  <c r="DS36" i="1"/>
  <c r="DS35" i="1"/>
  <c r="DS31" i="1"/>
  <c r="DS9" i="1"/>
  <c r="DS22" i="1"/>
  <c r="DS19" i="1"/>
  <c r="DS56" i="1"/>
  <c r="DS54" i="1"/>
  <c r="DS41" i="1"/>
  <c r="DS33" i="1"/>
  <c r="DS25" i="1"/>
  <c r="DS49" i="1"/>
  <c r="DS13" i="1"/>
  <c r="DS27" i="1"/>
  <c r="DS10" i="1"/>
  <c r="DS52" i="1"/>
  <c r="DS18" i="1"/>
  <c r="DS26" i="1"/>
  <c r="DS55" i="1"/>
  <c r="DS45" i="1"/>
  <c r="DS48" i="1"/>
  <c r="DS39" i="1"/>
  <c r="DS34" i="1"/>
  <c r="DS47" i="1"/>
  <c r="DS15" i="1"/>
  <c r="DS8" i="1"/>
  <c r="DS20" i="1"/>
  <c r="DS28" i="1"/>
  <c r="DS51" i="1"/>
  <c r="DS16" i="1"/>
  <c r="DS23" i="1"/>
  <c r="DS6" i="1"/>
  <c r="DS46" i="1"/>
  <c r="DS24" i="1"/>
  <c r="DS5" i="1"/>
  <c r="DS30" i="1"/>
  <c r="DS29" i="1"/>
  <c r="DS12" i="1"/>
  <c r="DS42" i="1"/>
  <c r="DS21" i="1"/>
  <c r="DS37" i="1"/>
  <c r="DS4" i="1"/>
  <c r="DS53" i="1"/>
  <c r="DS7" i="1"/>
  <c r="DP58" i="1" l="1"/>
  <c r="DT58" i="1"/>
  <c r="DS58" i="1"/>
</calcChain>
</file>

<file path=xl/sharedStrings.xml><?xml version="1.0" encoding="utf-8"?>
<sst xmlns="http://schemas.openxmlformats.org/spreadsheetml/2006/main" count="405" uniqueCount="106">
  <si>
    <t>АМБУЛАТОРНЫЕ</t>
  </si>
  <si>
    <t>СТАЦИОНАРНЫЕ</t>
  </si>
  <si>
    <t>СМП</t>
  </si>
  <si>
    <t>Название медицинской организации</t>
  </si>
  <si>
    <t>Рейтинг МО по пунктам в амбулаторных условиях ( по данным личных интервью)</t>
  </si>
  <si>
    <t>Рейтинг МО по пунктам в амбулаторных условиях ( по данным из урн и интернет)</t>
  </si>
  <si>
    <t>Рейтинг МО по пунктам в стационарных условиях ( по данным личных интервью)</t>
  </si>
  <si>
    <t>Рейтинг МО по пунктам в стационарных условиях ( по данным из урн и интернет)</t>
  </si>
  <si>
    <t>Рейтинг МО в условиях СМП (данные из интервью)</t>
  </si>
  <si>
    <t>Рейтинг МО в условиях СМП (данные из урн и интернет)</t>
  </si>
  <si>
    <t>№</t>
  </si>
  <si>
    <t xml:space="preserve">Кол-во опрошенных 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</si>
  <si>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</si>
  <si>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</si>
  <si>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</si>
  <si>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</si>
  <si>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</si>
  <si>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</si>
  <si>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</si>
  <si>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</si>
  <si>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</si>
  <si>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</si>
  <si>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</si>
  <si>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</si>
  <si>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</si>
  <si>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</si>
  <si>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</si>
  <si>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</si>
  <si>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</si>
  <si>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Баллы</t>
  </si>
  <si>
    <t>Средний балл</t>
  </si>
  <si>
    <t>5.3</t>
  </si>
  <si>
    <t>4.3</t>
  </si>
  <si>
    <t>Средние баллы</t>
  </si>
  <si>
    <t>Общий средний балл</t>
  </si>
  <si>
    <t>ГБУЗ КО «Черняховская стоматологическая поликлиника»</t>
  </si>
  <si>
    <t>ГБУЗ КО «Городская поликлиника № 2»</t>
  </si>
  <si>
    <t>ГАУЗ «Региональный перинатальный центр»</t>
  </si>
  <si>
    <t>ГАУЗ «Областная стоматологическая поликлиника КО»</t>
  </si>
  <si>
    <t>ГБУЗ КО «Родильный дом КО № 3»</t>
  </si>
  <si>
    <t>ГБУЗ КО «Городская больница № 1»</t>
  </si>
  <si>
    <t>ГБУЗ КО «Городская больница № 2»</t>
  </si>
  <si>
    <t>ГБУЗ КО «Городская клиническая больница скорой медицинской помощи»</t>
  </si>
  <si>
    <t>ГБУЗ «Центр специализированных видов медицинской помощи КО»</t>
  </si>
  <si>
    <t>ГБУЗ КО «Городская больница № 3»</t>
  </si>
  <si>
    <t>ГБУЗ КО «Светловская центральная городская больница»</t>
  </si>
  <si>
    <t xml:space="preserve">ГБУЗ КО «Родильный дом КО № 4» </t>
  </si>
  <si>
    <t>ГБУЗ КО «Городская детская поликлиника № 6»</t>
  </si>
  <si>
    <t>ГБУЗ КО «Городская поликлиника № 1»</t>
  </si>
  <si>
    <t>ГБУЗ КО «Центральная городская клиническая больница»</t>
  </si>
  <si>
    <t>ГБУЗ КО «Славская центральная районная больница»</t>
  </si>
  <si>
    <t>ГАУЗ КО «Гурьевская центральная районная больница»</t>
  </si>
  <si>
    <t>ГБУЗ КО «Краснознаменская центральная районная больница»</t>
  </si>
  <si>
    <t>ГБУЗ КО «Пионерская городская больница»</t>
  </si>
  <si>
    <t>ГБУЗ КО «Черняховская центральная районная больница»</t>
  </si>
  <si>
    <t>ГБУЗ КО «Советская стоматологическая поликлиника»</t>
  </si>
  <si>
    <t>ГБУЗ «Советский противотуберкулезный диспансер»</t>
  </si>
  <si>
    <t>ГБУЗ КО «Ладушкинская городская больница»</t>
  </si>
  <si>
    <t>ГБУЗ КО «Советская центральная городская больница»</t>
  </si>
  <si>
    <t>ГБУЗ КО «Озерская центральная районная больница»</t>
  </si>
  <si>
    <t>ГБУЗ КО «Гвардейская центральная районная больница»</t>
  </si>
  <si>
    <t>ГБУЗ "Инфекционная больница Калининградской области"</t>
  </si>
  <si>
    <t>ГБУЗ КО «Городская детская поликлиника № 4»</t>
  </si>
  <si>
    <t>ГБУЗ КО «Багратионовская центральная районная больница»</t>
  </si>
  <si>
    <t>ГБУЗ «Родильный дом КО № 1»</t>
  </si>
  <si>
    <t>ГБУЗ КО «Нестеровская центральная районная больница»</t>
  </si>
  <si>
    <t>ГБУЗ КО «Неманская центральная районная больница»</t>
  </si>
  <si>
    <t>ГБУЗ КО «Правдинская центральная районная больница»</t>
  </si>
  <si>
    <t>ГБУЗ КО «Полесская центральная районная больница»</t>
  </si>
  <si>
    <t>ГБУЗ КО «Зеленоградская центральная районная больница»</t>
  </si>
  <si>
    <t>ГБУЗ «Детская областная больница КО»</t>
  </si>
  <si>
    <t>ГБУЗ КО «Светлогорская центральная районная поликлиника»</t>
  </si>
  <si>
    <t>ГБУЗ КО «Городская детская стоматологическая поликлиника»</t>
  </si>
  <si>
    <t>ГБУЗ КО «Городская детская поликлиника № 1»</t>
  </si>
  <si>
    <t>ГБУЗ КО «Гусевская центральная районная больница»</t>
  </si>
  <si>
    <t>ГБУЗ КО «Городская поликлиника № 3»</t>
  </si>
  <si>
    <t>ГБУЗ КО «Городская станция скорой медицинской помощи»</t>
  </si>
  <si>
    <t>ГБУЗ КО «Городская стоматологическая поликлиника»</t>
  </si>
  <si>
    <t>ГБУЗ КО «Мамоновская городская больница»</t>
  </si>
  <si>
    <t>ГБУЗ КО «Городская детская поликлиника № 5»</t>
  </si>
  <si>
    <t>ГБУЗ КО «Городская детская поликлиника № 2»</t>
  </si>
  <si>
    <t>Итого</t>
  </si>
  <si>
    <t>ГБУЗ «Многопрофильный центр Калининградской области»</t>
  </si>
  <si>
    <t>Кол-во собранных анкет</t>
  </si>
  <si>
    <t>№ п/п</t>
  </si>
  <si>
    <t>ГБУЗ КО «Дом сестринского ухода»</t>
  </si>
  <si>
    <t>ГБУЗ КО «Балтийская центральная районная больница»</t>
  </si>
  <si>
    <t>ГБУЗ «Наркологический диспансер КО»</t>
  </si>
  <si>
    <t>ГБУЗ «Областная клиническая больница КО»</t>
  </si>
  <si>
    <t>Абсолютное отклонение</t>
  </si>
  <si>
    <t>Средний балл по данным из урн и интернет</t>
  </si>
  <si>
    <t>Средний балл по личному интервью</t>
  </si>
  <si>
    <t>ГБУЗ «Противотуберкулезный диспансер КО»</t>
  </si>
  <si>
    <t>ГБУЗ КО «Черняховская инфекционная больница»</t>
  </si>
  <si>
    <t>ГБУЗ «Центр медицинской профилактики и реабилитации КО»</t>
  </si>
  <si>
    <t>-</t>
  </si>
  <si>
    <t>Средне квадратическое отклонение, %</t>
  </si>
  <si>
    <t>СРЕДНЕЕ ЗНАЧЕНИЕ</t>
  </si>
  <si>
    <t>Суммарно респ-ов</t>
  </si>
  <si>
    <t>Добросовестность, вежливость и компетентность работников МО КО</t>
  </si>
  <si>
    <t>Время ожидания при получении медицинской услуги в МО КО</t>
  </si>
  <si>
    <t>Комфортность и доступность получения медицинских услуг</t>
  </si>
  <si>
    <t>Открытость и доступность информации о МО КО</t>
  </si>
  <si>
    <t>Удовлетворенность медицинскими услугами</t>
  </si>
  <si>
    <t>Суммарный по критериям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</si>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</sst>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_ ;\-0.0\ "/>
  </numFmts>
  <fonts count="14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Border="0" applyProtection="0"/>
    <xf numFmtId="9" fontId="1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4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10" fontId="9" fillId="0" borderId="20" xfId="2" applyNumberFormat="1" applyFont="1" applyFill="1" applyBorder="1" applyAlignment="1">
      <alignment horizontal="center" vertical="center"/>
    </xf>
    <xf numFmtId="10" fontId="9" fillId="0" borderId="21" xfId="2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3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2" fillId="0" borderId="4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165" fontId="9" fillId="0" borderId="36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P59"/>
  <sheetViews>
    <sheetView topLeftCell="B1" zoomScale="70" zoomScaleNormal="70" workbookViewId="0">
      <selection activeCell="C18" sqref="C18"/>
    </sheetView>
  </sheetViews>
  <sheetFormatPr defaultRowHeight="14.4" x14ac:dyDescent="0.3"/>
  <cols>
    <col min="1" max="1" width="0" style="1" hidden="1" customWidth="1"/>
    <col min="2" max="2" width="4.44140625" style="60" customWidth="1"/>
    <col min="3" max="3" width="71.33203125" style="60"/>
    <col min="4" max="4" width="10.33203125" style="60" customWidth="1"/>
    <col min="5" max="5" width="6.77734375" style="60" customWidth="1"/>
    <col min="6" max="6" width="7.33203125" style="60" customWidth="1"/>
    <col min="7" max="23" width="6.77734375" style="60" customWidth="1"/>
    <col min="24" max="24" width="6.77734375" style="71" customWidth="1"/>
    <col min="25" max="41" width="6.77734375" style="60" customWidth="1"/>
    <col min="42" max="42" width="6.77734375" style="71" customWidth="1"/>
    <col min="43" max="43" width="9.77734375" style="71" customWidth="1"/>
    <col min="44" max="44" width="9.6640625" style="60" customWidth="1"/>
    <col min="45" max="45" width="12.21875" style="60" customWidth="1"/>
    <col min="46" max="46" width="12.44140625" style="60" customWidth="1"/>
    <col min="47" max="64" width="6.77734375" style="60" customWidth="1"/>
    <col min="65" max="65" width="6.77734375" style="71" customWidth="1"/>
    <col min="66" max="83" width="6.77734375" style="60" customWidth="1"/>
    <col min="84" max="84" width="6.77734375" style="71" customWidth="1"/>
    <col min="85" max="85" width="10.21875" style="71" customWidth="1"/>
    <col min="86" max="86" width="13" style="60" customWidth="1"/>
    <col min="87" max="117" width="6.77734375" style="60" customWidth="1"/>
    <col min="118" max="118" width="6.77734375" style="71" customWidth="1"/>
    <col min="119" max="119" width="8.21875" style="71" customWidth="1"/>
    <col min="120" max="120" width="13" style="71"/>
    <col min="121" max="121" width="13.109375" style="71"/>
    <col min="122" max="122" width="13.44140625" style="71"/>
    <col min="123" max="123" width="16.44140625" style="71" customWidth="1"/>
    <col min="124" max="124" width="15.109375" style="71" customWidth="1"/>
    <col min="125" max="1030" width="9.109375" style="1"/>
  </cols>
  <sheetData>
    <row r="1" spans="1:1030" ht="14.4" customHeight="1" x14ac:dyDescent="0.3">
      <c r="A1"/>
      <c r="B1" s="155" t="s">
        <v>84</v>
      </c>
      <c r="C1" s="152" t="s">
        <v>3</v>
      </c>
      <c r="D1" s="158" t="s">
        <v>0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60"/>
      <c r="AR1" s="161" t="s">
        <v>1</v>
      </c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60"/>
      <c r="CH1" s="161" t="s">
        <v>2</v>
      </c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62"/>
      <c r="DP1" s="140" t="s">
        <v>34</v>
      </c>
      <c r="DQ1" s="143" t="s">
        <v>91</v>
      </c>
      <c r="DR1" s="143" t="s">
        <v>90</v>
      </c>
      <c r="DS1" s="146" t="s">
        <v>89</v>
      </c>
      <c r="DT1" s="149" t="s">
        <v>96</v>
      </c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</row>
    <row r="2" spans="1:1030" x14ac:dyDescent="0.3">
      <c r="A2"/>
      <c r="B2" s="156"/>
      <c r="C2" s="153"/>
      <c r="D2" s="82"/>
      <c r="E2" s="57"/>
      <c r="F2" s="57"/>
      <c r="G2" s="137" t="s">
        <v>4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63"/>
      <c r="Y2" s="137" t="s">
        <v>5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63"/>
      <c r="AQ2" s="61"/>
      <c r="AR2" s="56"/>
      <c r="AS2" s="56"/>
      <c r="AT2" s="56"/>
      <c r="AU2" s="137" t="s">
        <v>6</v>
      </c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63"/>
      <c r="BN2" s="137" t="s">
        <v>7</v>
      </c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63"/>
      <c r="CG2" s="61"/>
      <c r="CH2" s="56"/>
      <c r="CI2" s="137" t="s">
        <v>8</v>
      </c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63"/>
      <c r="CY2" s="137" t="s">
        <v>9</v>
      </c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9"/>
      <c r="DP2" s="141"/>
      <c r="DQ2" s="144"/>
      <c r="DR2" s="144"/>
      <c r="DS2" s="147"/>
      <c r="DT2" s="150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</row>
    <row r="3" spans="1:1030" ht="76.2" customHeight="1" thickBot="1" x14ac:dyDescent="0.35">
      <c r="A3" s="3" t="s">
        <v>10</v>
      </c>
      <c r="B3" s="157"/>
      <c r="C3" s="154"/>
      <c r="D3" s="95" t="s">
        <v>98</v>
      </c>
      <c r="E3" s="96" t="s">
        <v>11</v>
      </c>
      <c r="F3" s="96" t="s">
        <v>83</v>
      </c>
      <c r="G3" s="97" t="s">
        <v>12</v>
      </c>
      <c r="H3" s="97" t="s">
        <v>13</v>
      </c>
      <c r="I3" s="97" t="s">
        <v>14</v>
      </c>
      <c r="J3" s="97" t="s">
        <v>15</v>
      </c>
      <c r="K3" s="97" t="s">
        <v>16</v>
      </c>
      <c r="L3" s="97" t="s">
        <v>17</v>
      </c>
      <c r="M3" s="97" t="s">
        <v>18</v>
      </c>
      <c r="N3" s="97" t="s">
        <v>19</v>
      </c>
      <c r="O3" s="97" t="s">
        <v>20</v>
      </c>
      <c r="P3" s="97" t="s">
        <v>21</v>
      </c>
      <c r="Q3" s="97" t="s">
        <v>22</v>
      </c>
      <c r="R3" s="97" t="s">
        <v>23</v>
      </c>
      <c r="S3" s="97" t="s">
        <v>24</v>
      </c>
      <c r="T3" s="97" t="s">
        <v>25</v>
      </c>
      <c r="U3" s="97" t="s">
        <v>26</v>
      </c>
      <c r="V3" s="97" t="s">
        <v>27</v>
      </c>
      <c r="W3" s="97" t="s">
        <v>28</v>
      </c>
      <c r="X3" s="98" t="s">
        <v>29</v>
      </c>
      <c r="Y3" s="97" t="s">
        <v>12</v>
      </c>
      <c r="Z3" s="97" t="s">
        <v>13</v>
      </c>
      <c r="AA3" s="97" t="s">
        <v>14</v>
      </c>
      <c r="AB3" s="97" t="s">
        <v>15</v>
      </c>
      <c r="AC3" s="97" t="s">
        <v>16</v>
      </c>
      <c r="AD3" s="97" t="s">
        <v>17</v>
      </c>
      <c r="AE3" s="97" t="s">
        <v>18</v>
      </c>
      <c r="AF3" s="97" t="s">
        <v>19</v>
      </c>
      <c r="AG3" s="97" t="s">
        <v>20</v>
      </c>
      <c r="AH3" s="97" t="s">
        <v>21</v>
      </c>
      <c r="AI3" s="97" t="s">
        <v>22</v>
      </c>
      <c r="AJ3" s="97" t="s">
        <v>23</v>
      </c>
      <c r="AK3" s="97" t="s">
        <v>24</v>
      </c>
      <c r="AL3" s="97" t="s">
        <v>25</v>
      </c>
      <c r="AM3" s="97" t="s">
        <v>26</v>
      </c>
      <c r="AN3" s="97" t="s">
        <v>27</v>
      </c>
      <c r="AO3" s="97" t="s">
        <v>28</v>
      </c>
      <c r="AP3" s="98" t="s">
        <v>29</v>
      </c>
      <c r="AQ3" s="99" t="s">
        <v>30</v>
      </c>
      <c r="AR3" s="96" t="s">
        <v>98</v>
      </c>
      <c r="AS3" s="96" t="s">
        <v>11</v>
      </c>
      <c r="AT3" s="96" t="s">
        <v>83</v>
      </c>
      <c r="AU3" s="97" t="s">
        <v>12</v>
      </c>
      <c r="AV3" s="97" t="s">
        <v>13</v>
      </c>
      <c r="AW3" s="97" t="s">
        <v>14</v>
      </c>
      <c r="AX3" s="97" t="s">
        <v>15</v>
      </c>
      <c r="AY3" s="97" t="s">
        <v>16</v>
      </c>
      <c r="AZ3" s="97" t="s">
        <v>17</v>
      </c>
      <c r="BA3" s="97" t="s">
        <v>18</v>
      </c>
      <c r="BB3" s="97" t="s">
        <v>19</v>
      </c>
      <c r="BC3" s="97" t="s">
        <v>20</v>
      </c>
      <c r="BD3" s="97" t="s">
        <v>21</v>
      </c>
      <c r="BE3" s="97" t="s">
        <v>22</v>
      </c>
      <c r="BF3" s="97" t="s">
        <v>23</v>
      </c>
      <c r="BG3" s="97" t="s">
        <v>24</v>
      </c>
      <c r="BH3" s="97" t="s">
        <v>25</v>
      </c>
      <c r="BI3" s="97" t="s">
        <v>26</v>
      </c>
      <c r="BJ3" s="97" t="s">
        <v>27</v>
      </c>
      <c r="BK3" s="97" t="s">
        <v>28</v>
      </c>
      <c r="BL3" s="97" t="s">
        <v>31</v>
      </c>
      <c r="BM3" s="98" t="s">
        <v>29</v>
      </c>
      <c r="BN3" s="97" t="s">
        <v>12</v>
      </c>
      <c r="BO3" s="97" t="s">
        <v>13</v>
      </c>
      <c r="BP3" s="97" t="s">
        <v>14</v>
      </c>
      <c r="BQ3" s="97" t="s">
        <v>15</v>
      </c>
      <c r="BR3" s="97" t="s">
        <v>16</v>
      </c>
      <c r="BS3" s="97" t="s">
        <v>17</v>
      </c>
      <c r="BT3" s="97" t="s">
        <v>18</v>
      </c>
      <c r="BU3" s="97" t="s">
        <v>19</v>
      </c>
      <c r="BV3" s="97" t="s">
        <v>20</v>
      </c>
      <c r="BW3" s="97" t="s">
        <v>21</v>
      </c>
      <c r="BX3" s="97" t="s">
        <v>22</v>
      </c>
      <c r="BY3" s="97" t="s">
        <v>23</v>
      </c>
      <c r="BZ3" s="97" t="s">
        <v>24</v>
      </c>
      <c r="CA3" s="97" t="s">
        <v>25</v>
      </c>
      <c r="CB3" s="97" t="s">
        <v>26</v>
      </c>
      <c r="CC3" s="97" t="s">
        <v>27</v>
      </c>
      <c r="CD3" s="97" t="s">
        <v>28</v>
      </c>
      <c r="CE3" s="97" t="s">
        <v>31</v>
      </c>
      <c r="CF3" s="98" t="s">
        <v>29</v>
      </c>
      <c r="CG3" s="99" t="s">
        <v>30</v>
      </c>
      <c r="CH3" s="96" t="s">
        <v>11</v>
      </c>
      <c r="CI3" s="97" t="s">
        <v>12</v>
      </c>
      <c r="CJ3" s="97" t="s">
        <v>13</v>
      </c>
      <c r="CK3" s="97" t="s">
        <v>14</v>
      </c>
      <c r="CL3" s="97" t="s">
        <v>15</v>
      </c>
      <c r="CM3" s="97" t="s">
        <v>16</v>
      </c>
      <c r="CN3" s="97" t="s">
        <v>17</v>
      </c>
      <c r="CO3" s="97" t="s">
        <v>18</v>
      </c>
      <c r="CP3" s="97" t="s">
        <v>19</v>
      </c>
      <c r="CQ3" s="97" t="s">
        <v>22</v>
      </c>
      <c r="CR3" s="97" t="s">
        <v>25</v>
      </c>
      <c r="CS3" s="97" t="s">
        <v>26</v>
      </c>
      <c r="CT3" s="97" t="s">
        <v>32</v>
      </c>
      <c r="CU3" s="97" t="s">
        <v>27</v>
      </c>
      <c r="CV3" s="97" t="s">
        <v>28</v>
      </c>
      <c r="CW3" s="97" t="s">
        <v>31</v>
      </c>
      <c r="CX3" s="97" t="s">
        <v>29</v>
      </c>
      <c r="CY3" s="97" t="s">
        <v>12</v>
      </c>
      <c r="CZ3" s="97" t="s">
        <v>13</v>
      </c>
      <c r="DA3" s="97" t="s">
        <v>14</v>
      </c>
      <c r="DB3" s="97" t="s">
        <v>15</v>
      </c>
      <c r="DC3" s="97" t="s">
        <v>16</v>
      </c>
      <c r="DD3" s="97" t="s">
        <v>17</v>
      </c>
      <c r="DE3" s="97" t="s">
        <v>18</v>
      </c>
      <c r="DF3" s="97" t="s">
        <v>19</v>
      </c>
      <c r="DG3" s="97" t="s">
        <v>22</v>
      </c>
      <c r="DH3" s="97" t="s">
        <v>25</v>
      </c>
      <c r="DI3" s="97" t="s">
        <v>26</v>
      </c>
      <c r="DJ3" s="97" t="s">
        <v>32</v>
      </c>
      <c r="DK3" s="97" t="s">
        <v>27</v>
      </c>
      <c r="DL3" s="97" t="s">
        <v>28</v>
      </c>
      <c r="DM3" s="97" t="s">
        <v>31</v>
      </c>
      <c r="DN3" s="98" t="s">
        <v>29</v>
      </c>
      <c r="DO3" s="100" t="s">
        <v>33</v>
      </c>
      <c r="DP3" s="142"/>
      <c r="DQ3" s="145"/>
      <c r="DR3" s="145"/>
      <c r="DS3" s="148"/>
      <c r="DT3" s="151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</row>
    <row r="4" spans="1:1030" s="15" customFormat="1" ht="13.95" customHeight="1" x14ac:dyDescent="0.3">
      <c r="A4" s="27">
        <v>11</v>
      </c>
      <c r="B4" s="56">
        <v>1</v>
      </c>
      <c r="C4" s="80" t="s">
        <v>85</v>
      </c>
      <c r="D4" s="90">
        <v>0</v>
      </c>
      <c r="E4" s="91">
        <v>0</v>
      </c>
      <c r="F4" s="91">
        <v>0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2"/>
      <c r="AQ4" s="92"/>
      <c r="AR4" s="93">
        <f t="shared" ref="AR4:AR35" si="0">SUM(AS4:AT4)</f>
        <v>118</v>
      </c>
      <c r="AS4" s="93">
        <v>50</v>
      </c>
      <c r="AT4" s="93">
        <v>68</v>
      </c>
      <c r="AU4" s="91">
        <v>1</v>
      </c>
      <c r="AV4" s="91">
        <v>1</v>
      </c>
      <c r="AW4" s="91">
        <v>2</v>
      </c>
      <c r="AX4" s="93">
        <v>3</v>
      </c>
      <c r="AY4" s="93">
        <v>2</v>
      </c>
      <c r="AZ4" s="93">
        <v>5</v>
      </c>
      <c r="BA4" s="93">
        <v>3</v>
      </c>
      <c r="BB4" s="93">
        <v>3</v>
      </c>
      <c r="BC4" s="93">
        <v>2</v>
      </c>
      <c r="BD4" s="93">
        <v>5</v>
      </c>
      <c r="BE4" s="93">
        <v>5</v>
      </c>
      <c r="BF4" s="93">
        <v>5</v>
      </c>
      <c r="BG4" s="93">
        <v>5</v>
      </c>
      <c r="BH4" s="93">
        <v>5</v>
      </c>
      <c r="BI4" s="93">
        <v>5</v>
      </c>
      <c r="BJ4" s="93">
        <v>5</v>
      </c>
      <c r="BK4" s="93">
        <v>5</v>
      </c>
      <c r="BL4" s="93">
        <v>5</v>
      </c>
      <c r="BM4" s="79">
        <f>SUM(AU4:BL4)</f>
        <v>67</v>
      </c>
      <c r="BN4" s="91">
        <v>1</v>
      </c>
      <c r="BO4" s="91">
        <v>1</v>
      </c>
      <c r="BP4" s="91">
        <v>2</v>
      </c>
      <c r="BQ4" s="93">
        <v>5</v>
      </c>
      <c r="BR4" s="93">
        <v>4</v>
      </c>
      <c r="BS4" s="93">
        <v>5</v>
      </c>
      <c r="BT4" s="93">
        <v>4</v>
      </c>
      <c r="BU4" s="93">
        <v>3</v>
      </c>
      <c r="BV4" s="93">
        <v>3</v>
      </c>
      <c r="BW4" s="93">
        <v>5</v>
      </c>
      <c r="BX4" s="93">
        <v>5</v>
      </c>
      <c r="BY4" s="93">
        <v>5</v>
      </c>
      <c r="BZ4" s="93">
        <v>5</v>
      </c>
      <c r="CA4" s="93">
        <v>5</v>
      </c>
      <c r="CB4" s="93">
        <v>5</v>
      </c>
      <c r="CC4" s="93">
        <v>5</v>
      </c>
      <c r="CD4" s="93">
        <v>5</v>
      </c>
      <c r="CE4" s="93">
        <v>5</v>
      </c>
      <c r="CF4" s="79">
        <f>SUM(SUM(BN4:CE4))</f>
        <v>73</v>
      </c>
      <c r="CG4" s="79">
        <f>AVERAGE(CF4,BM4)</f>
        <v>70</v>
      </c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79"/>
      <c r="DO4" s="94"/>
      <c r="DP4" s="78">
        <f t="shared" ref="DP4:DP42" si="1">AVERAGE(DQ4:DR4)</f>
        <v>70</v>
      </c>
      <c r="DQ4" s="79">
        <f>(D4*X4+AR4*BM4+CH4*CX4)/(D4+AR4+CH4)</f>
        <v>67</v>
      </c>
      <c r="DR4" s="79">
        <f>(D4*AP4+AR4*CF4+CH4*DN4)/(D4+AR4+CH4)</f>
        <v>73</v>
      </c>
      <c r="DS4" s="79">
        <f t="shared" ref="DS4:DS42" si="2">DQ4-DR4</f>
        <v>-6</v>
      </c>
      <c r="DT4" s="73">
        <f>STDEV(DQ4,DR4)/AVERAGE(DQ4,DR4)</f>
        <v>6.0609152673132639E-2</v>
      </c>
    </row>
    <row r="5" spans="1:1030" s="15" customFormat="1" ht="13.95" customHeight="1" x14ac:dyDescent="0.3">
      <c r="A5" s="27">
        <v>10</v>
      </c>
      <c r="B5" s="56">
        <v>2</v>
      </c>
      <c r="C5" s="80" t="s">
        <v>37</v>
      </c>
      <c r="D5" s="83">
        <f t="shared" ref="D5:D29" si="3">SUM(E5:F5)</f>
        <v>66</v>
      </c>
      <c r="E5" s="55">
        <v>54</v>
      </c>
      <c r="F5" s="55">
        <v>12</v>
      </c>
      <c r="G5" s="56">
        <v>1</v>
      </c>
      <c r="H5" s="56">
        <v>1</v>
      </c>
      <c r="I5" s="56">
        <v>2</v>
      </c>
      <c r="J5" s="56">
        <v>3</v>
      </c>
      <c r="K5" s="56">
        <v>1</v>
      </c>
      <c r="L5" s="56">
        <v>5</v>
      </c>
      <c r="M5" s="56">
        <v>3</v>
      </c>
      <c r="N5" s="56">
        <v>3</v>
      </c>
      <c r="O5" s="56">
        <v>5</v>
      </c>
      <c r="P5" s="56">
        <v>5</v>
      </c>
      <c r="Q5" s="56">
        <v>3</v>
      </c>
      <c r="R5" s="56">
        <v>5</v>
      </c>
      <c r="S5" s="56">
        <v>5</v>
      </c>
      <c r="T5" s="56">
        <v>4</v>
      </c>
      <c r="U5" s="56">
        <v>3</v>
      </c>
      <c r="V5" s="56">
        <v>5</v>
      </c>
      <c r="W5" s="56">
        <v>5</v>
      </c>
      <c r="X5" s="61">
        <f t="shared" ref="X5:X10" si="4">SUM(G5:W5)</f>
        <v>59</v>
      </c>
      <c r="Y5" s="56">
        <v>1</v>
      </c>
      <c r="Z5" s="56">
        <v>1</v>
      </c>
      <c r="AA5" s="56">
        <v>2</v>
      </c>
      <c r="AB5" s="56">
        <v>5</v>
      </c>
      <c r="AC5" s="56">
        <v>4</v>
      </c>
      <c r="AD5" s="56">
        <v>5</v>
      </c>
      <c r="AE5" s="56">
        <v>5</v>
      </c>
      <c r="AF5" s="56">
        <v>4</v>
      </c>
      <c r="AG5" s="56">
        <v>4</v>
      </c>
      <c r="AH5" s="56">
        <v>5</v>
      </c>
      <c r="AI5" s="56">
        <v>5</v>
      </c>
      <c r="AJ5" s="56">
        <v>4</v>
      </c>
      <c r="AK5" s="56">
        <v>4</v>
      </c>
      <c r="AL5" s="56">
        <v>3</v>
      </c>
      <c r="AM5" s="56">
        <v>3</v>
      </c>
      <c r="AN5" s="56">
        <v>5</v>
      </c>
      <c r="AO5" s="56">
        <v>5</v>
      </c>
      <c r="AP5" s="61">
        <f t="shared" ref="AP5:AP10" si="5">SUM(Y5:AO5)</f>
        <v>65</v>
      </c>
      <c r="AQ5" s="61">
        <f>AVERAGE(AP5,X5)</f>
        <v>62</v>
      </c>
      <c r="AR5" s="56">
        <f t="shared" si="0"/>
        <v>252</v>
      </c>
      <c r="AS5" s="56">
        <v>79</v>
      </c>
      <c r="AT5" s="56">
        <v>173</v>
      </c>
      <c r="AU5" s="56">
        <v>1</v>
      </c>
      <c r="AV5" s="56">
        <v>1</v>
      </c>
      <c r="AW5" s="56">
        <v>2</v>
      </c>
      <c r="AX5" s="56">
        <v>4</v>
      </c>
      <c r="AY5" s="56">
        <v>3</v>
      </c>
      <c r="AZ5" s="56">
        <v>5</v>
      </c>
      <c r="BA5" s="56">
        <v>5</v>
      </c>
      <c r="BB5" s="56">
        <v>2</v>
      </c>
      <c r="BC5" s="56">
        <v>2</v>
      </c>
      <c r="BD5" s="56">
        <v>5</v>
      </c>
      <c r="BE5" s="56">
        <v>4</v>
      </c>
      <c r="BF5" s="56">
        <v>5</v>
      </c>
      <c r="BG5" s="56">
        <v>4</v>
      </c>
      <c r="BH5" s="56">
        <v>4</v>
      </c>
      <c r="BI5" s="56">
        <v>4</v>
      </c>
      <c r="BJ5" s="56">
        <v>5</v>
      </c>
      <c r="BK5" s="56">
        <v>5</v>
      </c>
      <c r="BL5" s="56">
        <v>5</v>
      </c>
      <c r="BM5" s="61">
        <f>SUM(AU5:BL5)</f>
        <v>66</v>
      </c>
      <c r="BN5" s="56">
        <v>1</v>
      </c>
      <c r="BO5" s="56">
        <v>1</v>
      </c>
      <c r="BP5" s="56">
        <v>2</v>
      </c>
      <c r="BQ5" s="56">
        <v>5</v>
      </c>
      <c r="BR5" s="56">
        <v>5</v>
      </c>
      <c r="BS5" s="56">
        <v>5</v>
      </c>
      <c r="BT5" s="56">
        <v>4</v>
      </c>
      <c r="BU5" s="56">
        <v>3</v>
      </c>
      <c r="BV5" s="56">
        <v>3</v>
      </c>
      <c r="BW5" s="56">
        <v>5</v>
      </c>
      <c r="BX5" s="56">
        <v>4</v>
      </c>
      <c r="BY5" s="56">
        <v>5</v>
      </c>
      <c r="BZ5" s="56">
        <v>4</v>
      </c>
      <c r="CA5" s="56">
        <v>3</v>
      </c>
      <c r="CB5" s="56">
        <v>4</v>
      </c>
      <c r="CC5" s="56">
        <v>5</v>
      </c>
      <c r="CD5" s="56">
        <v>4</v>
      </c>
      <c r="CE5" s="56">
        <v>5</v>
      </c>
      <c r="CF5" s="61">
        <f>SUM(SUM(BN5:CE5))</f>
        <v>68</v>
      </c>
      <c r="CG5" s="61">
        <f>AVERAGE(CF5,BM5)</f>
        <v>67</v>
      </c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61"/>
      <c r="DO5" s="84"/>
      <c r="DP5" s="72">
        <f t="shared" si="1"/>
        <v>66.117647058823536</v>
      </c>
      <c r="DQ5" s="61">
        <f t="shared" ref="DQ5:DQ10" si="6">(E5*X5+AR5*BM5+CH5*CX5)/(E5+AR5+CH5)</f>
        <v>64.764705882352942</v>
      </c>
      <c r="DR5" s="61">
        <f t="shared" ref="DR5:DR32" si="7">(E5*AP5+AR5*CF5+CH5*DN5)/(E5+AR5+CH5)</f>
        <v>67.470588235294116</v>
      </c>
      <c r="DS5" s="61">
        <f t="shared" si="2"/>
        <v>-2.705882352941174</v>
      </c>
      <c r="DT5" s="74">
        <f t="shared" ref="DT5:DT56" si="8">STDEV(DQ5,DR5)/AVERAGE(DQ5,DR5)</f>
        <v>2.8938533749627363E-2</v>
      </c>
    </row>
    <row r="6" spans="1:1030" s="15" customFormat="1" ht="13.95" customHeight="1" x14ac:dyDescent="0.3">
      <c r="A6" s="27">
        <v>7</v>
      </c>
      <c r="B6" s="56">
        <v>3</v>
      </c>
      <c r="C6" s="80" t="s">
        <v>38</v>
      </c>
      <c r="D6" s="83">
        <f t="shared" si="3"/>
        <v>106</v>
      </c>
      <c r="E6" s="56">
        <v>57</v>
      </c>
      <c r="F6" s="56">
        <v>49</v>
      </c>
      <c r="G6" s="56">
        <v>1</v>
      </c>
      <c r="H6" s="56">
        <v>0.8</v>
      </c>
      <c r="I6" s="56">
        <v>1</v>
      </c>
      <c r="J6" s="56">
        <v>2</v>
      </c>
      <c r="K6" s="56">
        <v>2</v>
      </c>
      <c r="L6" s="56">
        <v>5</v>
      </c>
      <c r="M6" s="56">
        <v>5</v>
      </c>
      <c r="N6" s="56">
        <v>4</v>
      </c>
      <c r="O6" s="56">
        <v>5</v>
      </c>
      <c r="P6" s="56">
        <v>5</v>
      </c>
      <c r="Q6" s="56">
        <v>5</v>
      </c>
      <c r="R6" s="56">
        <v>4</v>
      </c>
      <c r="S6" s="56">
        <v>5</v>
      </c>
      <c r="T6" s="56">
        <v>5</v>
      </c>
      <c r="U6" s="56">
        <v>5</v>
      </c>
      <c r="V6" s="56">
        <v>5</v>
      </c>
      <c r="W6" s="56">
        <v>5</v>
      </c>
      <c r="X6" s="61">
        <f t="shared" si="4"/>
        <v>64.8</v>
      </c>
      <c r="Y6" s="56">
        <v>1</v>
      </c>
      <c r="Z6" s="56">
        <v>0.8</v>
      </c>
      <c r="AA6" s="56">
        <v>1</v>
      </c>
      <c r="AB6" s="56">
        <v>5</v>
      </c>
      <c r="AC6" s="56">
        <v>4</v>
      </c>
      <c r="AD6" s="56">
        <v>5</v>
      </c>
      <c r="AE6" s="56">
        <v>5</v>
      </c>
      <c r="AF6" s="56">
        <v>5</v>
      </c>
      <c r="AG6" s="56">
        <v>5</v>
      </c>
      <c r="AH6" s="56">
        <v>5</v>
      </c>
      <c r="AI6" s="56">
        <v>5</v>
      </c>
      <c r="AJ6" s="56">
        <v>4</v>
      </c>
      <c r="AK6" s="56">
        <v>3</v>
      </c>
      <c r="AL6" s="56">
        <v>3</v>
      </c>
      <c r="AM6" s="56">
        <v>4</v>
      </c>
      <c r="AN6" s="56">
        <v>5</v>
      </c>
      <c r="AO6" s="56">
        <v>5</v>
      </c>
      <c r="AP6" s="61">
        <f t="shared" si="5"/>
        <v>65.8</v>
      </c>
      <c r="AQ6" s="61">
        <f t="shared" ref="AQ6:AQ12" si="9">AVERAGE(AP6,X6)</f>
        <v>65.3</v>
      </c>
      <c r="AR6" s="56">
        <f t="shared" si="0"/>
        <v>0</v>
      </c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61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61"/>
      <c r="CG6" s="61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61"/>
      <c r="DO6" s="84"/>
      <c r="DP6" s="72">
        <f t="shared" si="1"/>
        <v>65.3</v>
      </c>
      <c r="DQ6" s="61">
        <f t="shared" si="6"/>
        <v>64.8</v>
      </c>
      <c r="DR6" s="61">
        <f t="shared" si="7"/>
        <v>65.8</v>
      </c>
      <c r="DS6" s="61">
        <f t="shared" si="2"/>
        <v>-1</v>
      </c>
      <c r="DT6" s="74">
        <f t="shared" si="8"/>
        <v>1.0828587767022169E-2</v>
      </c>
    </row>
    <row r="7" spans="1:1030" s="15" customFormat="1" ht="13.95" customHeight="1" x14ac:dyDescent="0.3">
      <c r="A7" s="27">
        <v>8</v>
      </c>
      <c r="B7" s="56">
        <v>4</v>
      </c>
      <c r="C7" s="80" t="s">
        <v>43</v>
      </c>
      <c r="D7" s="83">
        <f t="shared" si="3"/>
        <v>97</v>
      </c>
      <c r="E7" s="56">
        <v>62</v>
      </c>
      <c r="F7" s="56">
        <v>35</v>
      </c>
      <c r="G7" s="56">
        <v>1</v>
      </c>
      <c r="H7" s="56">
        <v>1</v>
      </c>
      <c r="I7" s="56">
        <v>1</v>
      </c>
      <c r="J7" s="56">
        <v>3</v>
      </c>
      <c r="K7" s="56">
        <v>1</v>
      </c>
      <c r="L7" s="56">
        <v>5</v>
      </c>
      <c r="M7" s="56">
        <v>4</v>
      </c>
      <c r="N7" s="56">
        <v>5</v>
      </c>
      <c r="O7" s="56">
        <v>5</v>
      </c>
      <c r="P7" s="56">
        <v>5</v>
      </c>
      <c r="Q7" s="56">
        <v>4</v>
      </c>
      <c r="R7" s="56">
        <v>5</v>
      </c>
      <c r="S7" s="56">
        <v>5</v>
      </c>
      <c r="T7" s="56">
        <v>4</v>
      </c>
      <c r="U7" s="56">
        <v>4</v>
      </c>
      <c r="V7" s="56">
        <v>5</v>
      </c>
      <c r="W7" s="56">
        <v>5</v>
      </c>
      <c r="X7" s="61">
        <f t="shared" si="4"/>
        <v>63</v>
      </c>
      <c r="Y7" s="56">
        <v>1</v>
      </c>
      <c r="Z7" s="56">
        <v>1</v>
      </c>
      <c r="AA7" s="56">
        <v>1</v>
      </c>
      <c r="AB7" s="56">
        <v>4</v>
      </c>
      <c r="AC7" s="56">
        <v>4</v>
      </c>
      <c r="AD7" s="56">
        <v>5</v>
      </c>
      <c r="AE7" s="56">
        <v>5</v>
      </c>
      <c r="AF7" s="56">
        <v>5</v>
      </c>
      <c r="AG7" s="56">
        <v>5</v>
      </c>
      <c r="AH7" s="56">
        <v>5</v>
      </c>
      <c r="AI7" s="56">
        <v>4</v>
      </c>
      <c r="AJ7" s="56">
        <v>5</v>
      </c>
      <c r="AK7" s="56">
        <v>5</v>
      </c>
      <c r="AL7" s="56">
        <v>5</v>
      </c>
      <c r="AM7" s="56">
        <v>5</v>
      </c>
      <c r="AN7" s="56">
        <v>5</v>
      </c>
      <c r="AO7" s="56">
        <v>5</v>
      </c>
      <c r="AP7" s="61">
        <f t="shared" si="5"/>
        <v>70</v>
      </c>
      <c r="AQ7" s="61">
        <f t="shared" si="9"/>
        <v>66.5</v>
      </c>
      <c r="AR7" s="56">
        <f t="shared" si="0"/>
        <v>317</v>
      </c>
      <c r="AS7" s="56">
        <v>62</v>
      </c>
      <c r="AT7" s="56">
        <v>255</v>
      </c>
      <c r="AU7" s="56">
        <v>1</v>
      </c>
      <c r="AV7" s="56">
        <v>1</v>
      </c>
      <c r="AW7" s="56">
        <v>1</v>
      </c>
      <c r="AX7" s="56">
        <v>3</v>
      </c>
      <c r="AY7" s="56">
        <v>3</v>
      </c>
      <c r="AZ7" s="56">
        <v>5</v>
      </c>
      <c r="BA7" s="56">
        <v>4</v>
      </c>
      <c r="BB7" s="56">
        <v>2</v>
      </c>
      <c r="BC7" s="56">
        <v>1</v>
      </c>
      <c r="BD7" s="56">
        <v>5</v>
      </c>
      <c r="BE7" s="56">
        <v>4</v>
      </c>
      <c r="BF7" s="56">
        <v>5</v>
      </c>
      <c r="BG7" s="56">
        <v>3</v>
      </c>
      <c r="BH7" s="56">
        <v>4</v>
      </c>
      <c r="BI7" s="56">
        <v>5</v>
      </c>
      <c r="BJ7" s="56">
        <v>5</v>
      </c>
      <c r="BK7" s="56">
        <v>5</v>
      </c>
      <c r="BL7" s="56">
        <v>5</v>
      </c>
      <c r="BM7" s="61">
        <f>SUM(AU7:BL7)</f>
        <v>62</v>
      </c>
      <c r="BN7" s="56">
        <v>1</v>
      </c>
      <c r="BO7" s="56">
        <v>1</v>
      </c>
      <c r="BP7" s="56">
        <v>1</v>
      </c>
      <c r="BQ7" s="56">
        <v>4</v>
      </c>
      <c r="BR7" s="56">
        <v>5</v>
      </c>
      <c r="BS7" s="56">
        <v>5</v>
      </c>
      <c r="BT7" s="56">
        <v>4</v>
      </c>
      <c r="BU7" s="56">
        <v>2</v>
      </c>
      <c r="BV7" s="56">
        <v>3</v>
      </c>
      <c r="BW7" s="56">
        <v>5</v>
      </c>
      <c r="BX7" s="56">
        <v>4</v>
      </c>
      <c r="BY7" s="56">
        <v>5</v>
      </c>
      <c r="BZ7" s="56">
        <v>4</v>
      </c>
      <c r="CA7" s="56">
        <v>4</v>
      </c>
      <c r="CB7" s="56">
        <v>5</v>
      </c>
      <c r="CC7" s="56">
        <v>5</v>
      </c>
      <c r="CD7" s="56">
        <v>5</v>
      </c>
      <c r="CE7" s="56">
        <v>5</v>
      </c>
      <c r="CF7" s="61">
        <f>SUM(SUM(BN7:CE7))</f>
        <v>68</v>
      </c>
      <c r="CG7" s="61">
        <f>AVERAGE(CF7,BM7)</f>
        <v>65</v>
      </c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61"/>
      <c r="DO7" s="84"/>
      <c r="DP7" s="72">
        <f t="shared" si="1"/>
        <v>65.245382585751969</v>
      </c>
      <c r="DQ7" s="61">
        <f t="shared" si="6"/>
        <v>62.163588390501317</v>
      </c>
      <c r="DR7" s="61">
        <f t="shared" si="7"/>
        <v>68.327176781002635</v>
      </c>
      <c r="DS7" s="61">
        <f t="shared" si="2"/>
        <v>-6.1635883905013173</v>
      </c>
      <c r="DT7" s="74">
        <f t="shared" si="8"/>
        <v>6.6798828892420517E-2</v>
      </c>
    </row>
    <row r="8" spans="1:1030" s="15" customFormat="1" ht="13.95" customHeight="1" x14ac:dyDescent="0.3">
      <c r="A8" s="27">
        <v>26</v>
      </c>
      <c r="B8" s="56">
        <v>5</v>
      </c>
      <c r="C8" s="80" t="s">
        <v>55</v>
      </c>
      <c r="D8" s="83">
        <f t="shared" si="3"/>
        <v>75</v>
      </c>
      <c r="E8" s="56">
        <v>50</v>
      </c>
      <c r="F8" s="56">
        <v>25</v>
      </c>
      <c r="G8" s="56">
        <v>1</v>
      </c>
      <c r="H8" s="56">
        <v>1</v>
      </c>
      <c r="I8" s="56">
        <v>1</v>
      </c>
      <c r="J8" s="56">
        <v>5</v>
      </c>
      <c r="K8" s="56">
        <v>4</v>
      </c>
      <c r="L8" s="56">
        <v>5</v>
      </c>
      <c r="M8" s="56">
        <v>4</v>
      </c>
      <c r="N8" s="56">
        <v>4</v>
      </c>
      <c r="O8" s="56">
        <v>4</v>
      </c>
      <c r="P8" s="56">
        <v>5</v>
      </c>
      <c r="Q8" s="56">
        <v>4</v>
      </c>
      <c r="R8" s="56">
        <v>5</v>
      </c>
      <c r="S8" s="56">
        <v>4</v>
      </c>
      <c r="T8" s="56">
        <v>4</v>
      </c>
      <c r="U8" s="56">
        <v>4</v>
      </c>
      <c r="V8" s="56">
        <v>5</v>
      </c>
      <c r="W8" s="56">
        <v>5</v>
      </c>
      <c r="X8" s="61">
        <f t="shared" si="4"/>
        <v>65</v>
      </c>
      <c r="Y8" s="56">
        <v>1</v>
      </c>
      <c r="Z8" s="56">
        <v>1</v>
      </c>
      <c r="AA8" s="56">
        <v>1</v>
      </c>
      <c r="AB8" s="56">
        <v>5</v>
      </c>
      <c r="AC8" s="56">
        <v>5</v>
      </c>
      <c r="AD8" s="56">
        <v>4</v>
      </c>
      <c r="AE8" s="56">
        <v>5</v>
      </c>
      <c r="AF8" s="56">
        <v>4</v>
      </c>
      <c r="AG8" s="56">
        <v>4</v>
      </c>
      <c r="AH8" s="56">
        <v>3</v>
      </c>
      <c r="AI8" s="56">
        <v>5</v>
      </c>
      <c r="AJ8" s="56">
        <v>4</v>
      </c>
      <c r="AK8" s="56">
        <v>4</v>
      </c>
      <c r="AL8" s="56">
        <v>5</v>
      </c>
      <c r="AM8" s="56">
        <v>4</v>
      </c>
      <c r="AN8" s="56">
        <v>5</v>
      </c>
      <c r="AO8" s="56">
        <v>5</v>
      </c>
      <c r="AP8" s="61">
        <f t="shared" si="5"/>
        <v>65</v>
      </c>
      <c r="AQ8" s="61">
        <f t="shared" si="9"/>
        <v>65</v>
      </c>
      <c r="AR8" s="56">
        <f t="shared" si="0"/>
        <v>0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61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61"/>
      <c r="CG8" s="61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61"/>
      <c r="DO8" s="84"/>
      <c r="DP8" s="72">
        <f t="shared" si="1"/>
        <v>65</v>
      </c>
      <c r="DQ8" s="61">
        <f t="shared" si="6"/>
        <v>65</v>
      </c>
      <c r="DR8" s="61">
        <f t="shared" si="7"/>
        <v>65</v>
      </c>
      <c r="DS8" s="61">
        <f t="shared" si="2"/>
        <v>0</v>
      </c>
      <c r="DT8" s="74">
        <f t="shared" si="8"/>
        <v>0</v>
      </c>
    </row>
    <row r="9" spans="1:1030" s="15" customFormat="1" ht="13.95" customHeight="1" x14ac:dyDescent="0.3">
      <c r="A9" s="27">
        <v>1</v>
      </c>
      <c r="B9" s="56">
        <v>6</v>
      </c>
      <c r="C9" s="80" t="s">
        <v>35</v>
      </c>
      <c r="D9" s="83">
        <f t="shared" si="3"/>
        <v>64</v>
      </c>
      <c r="E9" s="55">
        <v>50</v>
      </c>
      <c r="F9" s="55">
        <v>14</v>
      </c>
      <c r="G9" s="56">
        <v>1</v>
      </c>
      <c r="H9" s="56">
        <v>1</v>
      </c>
      <c r="I9" s="56">
        <v>1</v>
      </c>
      <c r="J9" s="56">
        <v>4</v>
      </c>
      <c r="K9" s="56">
        <v>5</v>
      </c>
      <c r="L9" s="56">
        <v>5</v>
      </c>
      <c r="M9" s="56">
        <v>2</v>
      </c>
      <c r="N9" s="56">
        <v>4</v>
      </c>
      <c r="O9" s="56">
        <v>5</v>
      </c>
      <c r="P9" s="56">
        <v>5</v>
      </c>
      <c r="Q9" s="56">
        <v>3</v>
      </c>
      <c r="R9" s="56">
        <v>5</v>
      </c>
      <c r="S9" s="56">
        <v>3</v>
      </c>
      <c r="T9" s="56">
        <v>5</v>
      </c>
      <c r="U9" s="56">
        <v>5</v>
      </c>
      <c r="V9" s="56">
        <v>5</v>
      </c>
      <c r="W9" s="56">
        <v>5</v>
      </c>
      <c r="X9" s="61">
        <f t="shared" si="4"/>
        <v>64</v>
      </c>
      <c r="Y9" s="56">
        <v>1</v>
      </c>
      <c r="Z9" s="56">
        <v>1</v>
      </c>
      <c r="AA9" s="56">
        <v>1</v>
      </c>
      <c r="AB9" s="56">
        <v>5</v>
      </c>
      <c r="AC9" s="56">
        <v>5</v>
      </c>
      <c r="AD9" s="56">
        <v>5</v>
      </c>
      <c r="AE9" s="56">
        <v>2</v>
      </c>
      <c r="AF9" s="56">
        <v>4</v>
      </c>
      <c r="AG9" s="56">
        <v>5</v>
      </c>
      <c r="AH9" s="56">
        <v>5</v>
      </c>
      <c r="AI9" s="56">
        <v>4</v>
      </c>
      <c r="AJ9" s="56">
        <v>4</v>
      </c>
      <c r="AK9" s="56">
        <v>3</v>
      </c>
      <c r="AL9" s="56">
        <v>5</v>
      </c>
      <c r="AM9" s="56">
        <v>5</v>
      </c>
      <c r="AN9" s="56">
        <v>5</v>
      </c>
      <c r="AO9" s="56">
        <v>5</v>
      </c>
      <c r="AP9" s="61">
        <f t="shared" si="5"/>
        <v>65</v>
      </c>
      <c r="AQ9" s="61">
        <f t="shared" si="9"/>
        <v>64.5</v>
      </c>
      <c r="AR9" s="56">
        <f t="shared" si="0"/>
        <v>0</v>
      </c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61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61"/>
      <c r="CG9" s="61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61"/>
      <c r="DO9" s="84"/>
      <c r="DP9" s="72">
        <f t="shared" si="1"/>
        <v>64.5</v>
      </c>
      <c r="DQ9" s="61">
        <f t="shared" si="6"/>
        <v>64</v>
      </c>
      <c r="DR9" s="61">
        <f t="shared" si="7"/>
        <v>65</v>
      </c>
      <c r="DS9" s="61">
        <f t="shared" si="2"/>
        <v>-1</v>
      </c>
      <c r="DT9" s="74">
        <f t="shared" si="8"/>
        <v>1.0962895832349575E-2</v>
      </c>
    </row>
    <row r="10" spans="1:1030" s="15" customFormat="1" ht="13.95" customHeight="1" x14ac:dyDescent="0.3">
      <c r="A10" s="27">
        <v>38</v>
      </c>
      <c r="B10" s="56">
        <v>7</v>
      </c>
      <c r="C10" s="80" t="s">
        <v>88</v>
      </c>
      <c r="D10" s="83">
        <f t="shared" si="3"/>
        <v>71</v>
      </c>
      <c r="E10" s="56">
        <v>71</v>
      </c>
      <c r="F10" s="56">
        <v>0</v>
      </c>
      <c r="G10" s="56">
        <v>1</v>
      </c>
      <c r="H10" s="56">
        <v>1</v>
      </c>
      <c r="I10" s="56">
        <v>1</v>
      </c>
      <c r="J10" s="56">
        <v>5</v>
      </c>
      <c r="K10" s="56">
        <v>4</v>
      </c>
      <c r="L10" s="56">
        <v>4</v>
      </c>
      <c r="M10" s="56">
        <v>3</v>
      </c>
      <c r="N10" s="56">
        <v>5</v>
      </c>
      <c r="O10" s="56">
        <v>4</v>
      </c>
      <c r="P10" s="56">
        <v>4</v>
      </c>
      <c r="Q10" s="56">
        <v>4</v>
      </c>
      <c r="R10" s="56">
        <v>2</v>
      </c>
      <c r="S10" s="56">
        <v>4</v>
      </c>
      <c r="T10" s="56">
        <v>4</v>
      </c>
      <c r="U10" s="56">
        <v>4</v>
      </c>
      <c r="V10" s="56">
        <v>4</v>
      </c>
      <c r="W10" s="56">
        <v>3</v>
      </c>
      <c r="X10" s="61">
        <f t="shared" si="4"/>
        <v>57</v>
      </c>
      <c r="Y10" s="56">
        <v>1</v>
      </c>
      <c r="Z10" s="56">
        <v>1</v>
      </c>
      <c r="AA10" s="56">
        <v>1</v>
      </c>
      <c r="AB10" s="56">
        <v>5</v>
      </c>
      <c r="AC10" s="56">
        <v>5</v>
      </c>
      <c r="AD10" s="56">
        <v>5</v>
      </c>
      <c r="AE10" s="56">
        <v>4</v>
      </c>
      <c r="AF10" s="56">
        <v>5</v>
      </c>
      <c r="AG10" s="56">
        <v>4</v>
      </c>
      <c r="AH10" s="56">
        <v>4</v>
      </c>
      <c r="AI10" s="56">
        <v>4</v>
      </c>
      <c r="AJ10" s="56">
        <v>4</v>
      </c>
      <c r="AK10" s="56">
        <v>4</v>
      </c>
      <c r="AL10" s="56">
        <v>4</v>
      </c>
      <c r="AM10" s="56">
        <v>5</v>
      </c>
      <c r="AN10" s="56">
        <v>4</v>
      </c>
      <c r="AO10" s="56">
        <v>4</v>
      </c>
      <c r="AP10" s="61">
        <f t="shared" si="5"/>
        <v>64</v>
      </c>
      <c r="AQ10" s="61">
        <f t="shared" si="9"/>
        <v>60.5</v>
      </c>
      <c r="AR10" s="56">
        <f t="shared" si="0"/>
        <v>550</v>
      </c>
      <c r="AS10" s="56">
        <v>156</v>
      </c>
      <c r="AT10" s="56">
        <v>394</v>
      </c>
      <c r="AU10" s="56">
        <v>1</v>
      </c>
      <c r="AV10" s="56">
        <v>1</v>
      </c>
      <c r="AW10" s="56">
        <v>1</v>
      </c>
      <c r="AX10" s="56">
        <v>4</v>
      </c>
      <c r="AY10" s="56">
        <v>4</v>
      </c>
      <c r="AZ10" s="56">
        <v>5</v>
      </c>
      <c r="BA10" s="56">
        <v>3</v>
      </c>
      <c r="BB10" s="56">
        <v>2</v>
      </c>
      <c r="BC10" s="56">
        <v>2</v>
      </c>
      <c r="BD10" s="56">
        <v>5</v>
      </c>
      <c r="BE10" s="56">
        <v>4</v>
      </c>
      <c r="BF10" s="56">
        <v>5</v>
      </c>
      <c r="BG10" s="56">
        <v>5</v>
      </c>
      <c r="BH10" s="56">
        <v>4</v>
      </c>
      <c r="BI10" s="56">
        <v>5</v>
      </c>
      <c r="BJ10" s="56">
        <v>5</v>
      </c>
      <c r="BK10" s="56">
        <v>4</v>
      </c>
      <c r="BL10" s="56">
        <v>5</v>
      </c>
      <c r="BM10" s="61">
        <f>SUM(AU10:BL10)</f>
        <v>65</v>
      </c>
      <c r="BN10" s="56">
        <v>1</v>
      </c>
      <c r="BO10" s="56">
        <v>1</v>
      </c>
      <c r="BP10" s="56">
        <v>1</v>
      </c>
      <c r="BQ10" s="56">
        <v>5</v>
      </c>
      <c r="BR10" s="56">
        <v>4</v>
      </c>
      <c r="BS10" s="56">
        <v>5</v>
      </c>
      <c r="BT10" s="56">
        <v>5</v>
      </c>
      <c r="BU10" s="56">
        <v>3</v>
      </c>
      <c r="BV10" s="56">
        <v>2</v>
      </c>
      <c r="BW10" s="56">
        <v>5</v>
      </c>
      <c r="BX10" s="56">
        <v>4</v>
      </c>
      <c r="BY10" s="56">
        <v>5</v>
      </c>
      <c r="BZ10" s="56">
        <v>4</v>
      </c>
      <c r="CA10" s="56">
        <v>5</v>
      </c>
      <c r="CB10" s="56">
        <v>5</v>
      </c>
      <c r="CC10" s="56">
        <v>5</v>
      </c>
      <c r="CD10" s="56">
        <v>4</v>
      </c>
      <c r="CE10" s="56">
        <v>5</v>
      </c>
      <c r="CF10" s="61">
        <f>SUM(SUM(BN10:CE10))</f>
        <v>69</v>
      </c>
      <c r="CG10" s="61">
        <f>AVERAGE(CF10,BM10)</f>
        <v>67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61"/>
      <c r="DO10" s="84"/>
      <c r="DP10" s="72">
        <f t="shared" si="1"/>
        <v>66.256843800322059</v>
      </c>
      <c r="DQ10" s="61">
        <f t="shared" si="6"/>
        <v>64.085346215781001</v>
      </c>
      <c r="DR10" s="61">
        <f t="shared" si="7"/>
        <v>68.428341384863117</v>
      </c>
      <c r="DS10" s="61">
        <f t="shared" si="2"/>
        <v>-4.3429951690821156</v>
      </c>
      <c r="DT10" s="74">
        <f t="shared" si="8"/>
        <v>4.63493453442081E-2</v>
      </c>
    </row>
    <row r="11" spans="1:1030" s="15" customFormat="1" ht="13.95" customHeight="1" x14ac:dyDescent="0.3">
      <c r="A11" s="27">
        <v>6</v>
      </c>
      <c r="B11" s="56">
        <v>8</v>
      </c>
      <c r="C11" s="80" t="s">
        <v>36</v>
      </c>
      <c r="D11" s="83">
        <f t="shared" si="3"/>
        <v>101</v>
      </c>
      <c r="E11" s="55">
        <v>89</v>
      </c>
      <c r="F11" s="55">
        <v>12</v>
      </c>
      <c r="G11" s="56">
        <v>1</v>
      </c>
      <c r="H11" s="56">
        <v>0.3</v>
      </c>
      <c r="I11" s="56">
        <v>2</v>
      </c>
      <c r="J11" s="56">
        <v>3</v>
      </c>
      <c r="K11" s="56">
        <v>2</v>
      </c>
      <c r="L11" s="56">
        <v>4</v>
      </c>
      <c r="M11" s="56">
        <v>4</v>
      </c>
      <c r="N11" s="56">
        <v>4</v>
      </c>
      <c r="O11" s="56">
        <v>5</v>
      </c>
      <c r="P11" s="56">
        <v>5</v>
      </c>
      <c r="Q11" s="56">
        <v>3</v>
      </c>
      <c r="R11" s="56">
        <v>5</v>
      </c>
      <c r="S11" s="56">
        <v>3</v>
      </c>
      <c r="T11" s="56">
        <v>4</v>
      </c>
      <c r="U11" s="56">
        <v>4</v>
      </c>
      <c r="V11" s="56">
        <v>5</v>
      </c>
      <c r="W11" s="56">
        <v>5</v>
      </c>
      <c r="X11" s="61">
        <v>58</v>
      </c>
      <c r="Y11" s="56">
        <v>1</v>
      </c>
      <c r="Z11" s="56">
        <v>0.3</v>
      </c>
      <c r="AA11" s="56">
        <v>2</v>
      </c>
      <c r="AB11" s="56">
        <v>4</v>
      </c>
      <c r="AC11" s="56">
        <v>4</v>
      </c>
      <c r="AD11" s="56">
        <v>5</v>
      </c>
      <c r="AE11" s="56">
        <v>5</v>
      </c>
      <c r="AF11" s="56">
        <v>4</v>
      </c>
      <c r="AG11" s="56">
        <v>5</v>
      </c>
      <c r="AH11" s="56">
        <v>5</v>
      </c>
      <c r="AI11" s="56">
        <v>4</v>
      </c>
      <c r="AJ11" s="56">
        <v>5</v>
      </c>
      <c r="AK11" s="56">
        <v>5</v>
      </c>
      <c r="AL11" s="56">
        <v>5</v>
      </c>
      <c r="AM11" s="56">
        <v>5</v>
      </c>
      <c r="AN11" s="56">
        <v>4</v>
      </c>
      <c r="AO11" s="56">
        <v>4</v>
      </c>
      <c r="AP11" s="61">
        <v>70</v>
      </c>
      <c r="AQ11" s="61">
        <f t="shared" si="9"/>
        <v>64</v>
      </c>
      <c r="AR11" s="56">
        <f t="shared" si="0"/>
        <v>0</v>
      </c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61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61"/>
      <c r="CG11" s="61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61"/>
      <c r="DO11" s="84"/>
      <c r="DP11" s="72">
        <f t="shared" si="1"/>
        <v>64</v>
      </c>
      <c r="DQ11" s="61">
        <v>58</v>
      </c>
      <c r="DR11" s="61">
        <f t="shared" si="7"/>
        <v>70</v>
      </c>
      <c r="DS11" s="61">
        <f t="shared" si="2"/>
        <v>-12</v>
      </c>
      <c r="DT11" s="74">
        <f t="shared" si="8"/>
        <v>0.13258252147247765</v>
      </c>
    </row>
    <row r="12" spans="1:1030" s="15" customFormat="1" ht="13.95" customHeight="1" x14ac:dyDescent="0.3">
      <c r="A12" s="27">
        <v>65</v>
      </c>
      <c r="B12" s="56">
        <v>9</v>
      </c>
      <c r="C12" s="80" t="s">
        <v>65</v>
      </c>
      <c r="D12" s="83">
        <f t="shared" si="3"/>
        <v>83</v>
      </c>
      <c r="E12" s="56">
        <v>62</v>
      </c>
      <c r="F12" s="56">
        <v>21</v>
      </c>
      <c r="G12" s="56">
        <v>1</v>
      </c>
      <c r="H12" s="56">
        <v>1</v>
      </c>
      <c r="I12" s="56">
        <v>2</v>
      </c>
      <c r="J12" s="56">
        <v>4</v>
      </c>
      <c r="K12" s="56">
        <v>4</v>
      </c>
      <c r="L12" s="56">
        <v>4</v>
      </c>
      <c r="M12" s="56">
        <v>3</v>
      </c>
      <c r="N12" s="56">
        <v>3</v>
      </c>
      <c r="O12" s="56">
        <v>3</v>
      </c>
      <c r="P12" s="56">
        <v>5</v>
      </c>
      <c r="Q12" s="56">
        <v>4</v>
      </c>
      <c r="R12" s="56">
        <v>4</v>
      </c>
      <c r="S12" s="56">
        <v>4</v>
      </c>
      <c r="T12" s="56">
        <v>5</v>
      </c>
      <c r="U12" s="56">
        <v>4</v>
      </c>
      <c r="V12" s="56">
        <v>5</v>
      </c>
      <c r="W12" s="56">
        <v>4</v>
      </c>
      <c r="X12" s="61">
        <f>SUM(G12:W12)</f>
        <v>60</v>
      </c>
      <c r="Y12" s="56">
        <v>1</v>
      </c>
      <c r="Z12" s="56">
        <v>1</v>
      </c>
      <c r="AA12" s="56">
        <v>2</v>
      </c>
      <c r="AB12" s="56">
        <v>5</v>
      </c>
      <c r="AC12" s="56">
        <v>5</v>
      </c>
      <c r="AD12" s="56">
        <v>5</v>
      </c>
      <c r="AE12" s="56">
        <v>5</v>
      </c>
      <c r="AF12" s="56">
        <v>4</v>
      </c>
      <c r="AG12" s="56">
        <v>3</v>
      </c>
      <c r="AH12" s="56">
        <v>5</v>
      </c>
      <c r="AI12" s="56">
        <v>5</v>
      </c>
      <c r="AJ12" s="56">
        <v>4</v>
      </c>
      <c r="AK12" s="56">
        <v>4</v>
      </c>
      <c r="AL12" s="56">
        <v>5</v>
      </c>
      <c r="AM12" s="56">
        <v>3</v>
      </c>
      <c r="AN12" s="56">
        <v>4</v>
      </c>
      <c r="AO12" s="56">
        <v>4</v>
      </c>
      <c r="AP12" s="61">
        <f>SUM(Y12:AO12)</f>
        <v>65</v>
      </c>
      <c r="AQ12" s="61">
        <f t="shared" si="9"/>
        <v>62.5</v>
      </c>
      <c r="AR12" s="56">
        <f t="shared" si="0"/>
        <v>67</v>
      </c>
      <c r="AS12" s="56">
        <v>57</v>
      </c>
      <c r="AT12" s="56">
        <v>10</v>
      </c>
      <c r="AU12" s="56">
        <v>1</v>
      </c>
      <c r="AV12" s="56">
        <v>1</v>
      </c>
      <c r="AW12" s="56">
        <v>2</v>
      </c>
      <c r="AX12" s="56">
        <v>3</v>
      </c>
      <c r="AY12" s="56">
        <v>5</v>
      </c>
      <c r="AZ12" s="56">
        <v>5</v>
      </c>
      <c r="BA12" s="56">
        <v>3</v>
      </c>
      <c r="BB12" s="56">
        <v>2</v>
      </c>
      <c r="BC12" s="56">
        <v>2</v>
      </c>
      <c r="BD12" s="56">
        <v>5</v>
      </c>
      <c r="BE12" s="56">
        <v>4</v>
      </c>
      <c r="BF12" s="56">
        <v>5</v>
      </c>
      <c r="BG12" s="56">
        <v>5</v>
      </c>
      <c r="BH12" s="56">
        <v>4</v>
      </c>
      <c r="BI12" s="56">
        <v>5</v>
      </c>
      <c r="BJ12" s="56">
        <v>5</v>
      </c>
      <c r="BK12" s="56">
        <v>5</v>
      </c>
      <c r="BL12" s="56">
        <v>5</v>
      </c>
      <c r="BM12" s="61">
        <f>SUM(AU12:BL12)</f>
        <v>67</v>
      </c>
      <c r="BN12" s="56">
        <v>1</v>
      </c>
      <c r="BO12" s="56">
        <v>1</v>
      </c>
      <c r="BP12" s="56">
        <v>2</v>
      </c>
      <c r="BQ12" s="56">
        <v>5</v>
      </c>
      <c r="BR12" s="56">
        <v>5</v>
      </c>
      <c r="BS12" s="56">
        <v>5</v>
      </c>
      <c r="BT12" s="56">
        <v>4</v>
      </c>
      <c r="BU12" s="56">
        <v>1</v>
      </c>
      <c r="BV12" s="56">
        <v>2</v>
      </c>
      <c r="BW12" s="56">
        <v>5</v>
      </c>
      <c r="BX12" s="56">
        <v>3</v>
      </c>
      <c r="BY12" s="56">
        <v>5</v>
      </c>
      <c r="BZ12" s="56">
        <v>5</v>
      </c>
      <c r="CA12" s="56">
        <v>4</v>
      </c>
      <c r="CB12" s="56">
        <v>4</v>
      </c>
      <c r="CC12" s="56">
        <v>4</v>
      </c>
      <c r="CD12" s="56">
        <v>4</v>
      </c>
      <c r="CE12" s="56">
        <v>3</v>
      </c>
      <c r="CF12" s="61">
        <f>SUM(SUM(BN12:CE12))</f>
        <v>63</v>
      </c>
      <c r="CG12" s="61">
        <f>AVERAGE(CF12,BM12)</f>
        <v>65</v>
      </c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61"/>
      <c r="DO12" s="84"/>
      <c r="DP12" s="72">
        <f t="shared" si="1"/>
        <v>63.798449612403104</v>
      </c>
      <c r="DQ12" s="61">
        <f t="shared" ref="DQ12:DQ39" si="10">(E12*X12+AR12*BM12+CH12*CX12)/(E12+AR12+CH12)</f>
        <v>63.63565891472868</v>
      </c>
      <c r="DR12" s="61">
        <f t="shared" si="7"/>
        <v>63.961240310077521</v>
      </c>
      <c r="DS12" s="61">
        <f t="shared" si="2"/>
        <v>-0.32558139534884134</v>
      </c>
      <c r="DT12" s="74">
        <f t="shared" si="8"/>
        <v>3.6085643754356464E-3</v>
      </c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</row>
    <row r="13" spans="1:1030" s="15" customFormat="1" ht="13.95" customHeight="1" x14ac:dyDescent="0.3">
      <c r="A13" s="27">
        <v>43</v>
      </c>
      <c r="B13" s="56">
        <v>10</v>
      </c>
      <c r="C13" s="80" t="s">
        <v>64</v>
      </c>
      <c r="D13" s="83">
        <f t="shared" si="3"/>
        <v>0</v>
      </c>
      <c r="E13" s="55">
        <v>0</v>
      </c>
      <c r="F13" s="55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61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61"/>
      <c r="AQ13" s="61"/>
      <c r="AR13" s="56">
        <f t="shared" si="0"/>
        <v>151</v>
      </c>
      <c r="AS13" s="56">
        <v>72</v>
      </c>
      <c r="AT13" s="56">
        <v>79</v>
      </c>
      <c r="AU13" s="56">
        <v>1</v>
      </c>
      <c r="AV13" s="56">
        <v>1</v>
      </c>
      <c r="AW13" s="56">
        <v>1</v>
      </c>
      <c r="AX13" s="56">
        <v>4</v>
      </c>
      <c r="AY13" s="56">
        <v>4</v>
      </c>
      <c r="AZ13" s="56">
        <v>4</v>
      </c>
      <c r="BA13" s="56">
        <v>5</v>
      </c>
      <c r="BB13" s="56">
        <v>3</v>
      </c>
      <c r="BC13" s="56">
        <v>3</v>
      </c>
      <c r="BD13" s="56">
        <v>4</v>
      </c>
      <c r="BE13" s="56">
        <v>2</v>
      </c>
      <c r="BF13" s="56">
        <v>5</v>
      </c>
      <c r="BG13" s="56">
        <v>4</v>
      </c>
      <c r="BH13" s="56">
        <v>4</v>
      </c>
      <c r="BI13" s="56">
        <v>5</v>
      </c>
      <c r="BJ13" s="56">
        <v>5</v>
      </c>
      <c r="BK13" s="56">
        <v>5</v>
      </c>
      <c r="BL13" s="56">
        <v>5</v>
      </c>
      <c r="BM13" s="61">
        <f>SUM(AU13:BL13)</f>
        <v>65</v>
      </c>
      <c r="BN13" s="56">
        <v>1</v>
      </c>
      <c r="BO13" s="56">
        <v>1</v>
      </c>
      <c r="BP13" s="56">
        <v>1</v>
      </c>
      <c r="BQ13" s="56">
        <v>4</v>
      </c>
      <c r="BR13" s="56">
        <v>5</v>
      </c>
      <c r="BS13" s="56">
        <v>4</v>
      </c>
      <c r="BT13" s="56">
        <v>3</v>
      </c>
      <c r="BU13" s="56">
        <v>1</v>
      </c>
      <c r="BV13" s="56">
        <v>2</v>
      </c>
      <c r="BW13" s="56">
        <v>5</v>
      </c>
      <c r="BX13" s="56">
        <v>4</v>
      </c>
      <c r="BY13" s="56">
        <v>4</v>
      </c>
      <c r="BZ13" s="56">
        <v>5</v>
      </c>
      <c r="CA13" s="56">
        <v>4</v>
      </c>
      <c r="CB13" s="56">
        <v>4</v>
      </c>
      <c r="CC13" s="56">
        <v>5</v>
      </c>
      <c r="CD13" s="56">
        <v>4</v>
      </c>
      <c r="CE13" s="56">
        <v>5</v>
      </c>
      <c r="CF13" s="61">
        <f>SUM(SUM(BN13:CE13))</f>
        <v>62</v>
      </c>
      <c r="CG13" s="61">
        <f>AVERAGE(CF13,BM13)</f>
        <v>63.5</v>
      </c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61"/>
      <c r="DO13" s="84"/>
      <c r="DP13" s="72">
        <f t="shared" si="1"/>
        <v>63.5</v>
      </c>
      <c r="DQ13" s="61">
        <f t="shared" si="10"/>
        <v>65</v>
      </c>
      <c r="DR13" s="61">
        <f t="shared" si="7"/>
        <v>62</v>
      </c>
      <c r="DS13" s="61">
        <f t="shared" si="2"/>
        <v>3</v>
      </c>
      <c r="DT13" s="74">
        <f t="shared" si="8"/>
        <v>3.3406619583616418E-2</v>
      </c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</row>
    <row r="14" spans="1:1030" s="15" customFormat="1" ht="13.95" customHeight="1" x14ac:dyDescent="0.3">
      <c r="A14" s="27">
        <v>23</v>
      </c>
      <c r="B14" s="56">
        <v>11</v>
      </c>
      <c r="C14" s="80" t="s">
        <v>45</v>
      </c>
      <c r="D14" s="83">
        <f t="shared" si="3"/>
        <v>162</v>
      </c>
      <c r="E14" s="56">
        <v>81</v>
      </c>
      <c r="F14" s="56">
        <v>81</v>
      </c>
      <c r="G14" s="56">
        <v>1</v>
      </c>
      <c r="H14" s="56">
        <v>0.5</v>
      </c>
      <c r="I14" s="56">
        <v>2</v>
      </c>
      <c r="J14" s="56">
        <v>4</v>
      </c>
      <c r="K14" s="56">
        <v>2</v>
      </c>
      <c r="L14" s="56">
        <v>5</v>
      </c>
      <c r="M14" s="56">
        <v>4</v>
      </c>
      <c r="N14" s="56">
        <v>3</v>
      </c>
      <c r="O14" s="56">
        <v>5</v>
      </c>
      <c r="P14" s="56">
        <v>4</v>
      </c>
      <c r="Q14" s="56">
        <v>4</v>
      </c>
      <c r="R14" s="56">
        <v>4</v>
      </c>
      <c r="S14" s="56">
        <v>3</v>
      </c>
      <c r="T14" s="56">
        <v>3</v>
      </c>
      <c r="U14" s="56">
        <v>3</v>
      </c>
      <c r="V14" s="56">
        <v>5</v>
      </c>
      <c r="W14" s="56">
        <v>5</v>
      </c>
      <c r="X14" s="61">
        <f t="shared" ref="X14:X29" si="11">SUM(G14:W14)</f>
        <v>57.5</v>
      </c>
      <c r="Y14" s="56">
        <v>1</v>
      </c>
      <c r="Z14" s="56">
        <v>0.5</v>
      </c>
      <c r="AA14" s="56">
        <v>2</v>
      </c>
      <c r="AB14" s="56">
        <v>5</v>
      </c>
      <c r="AC14" s="56">
        <v>5</v>
      </c>
      <c r="AD14" s="56">
        <v>5</v>
      </c>
      <c r="AE14" s="56">
        <v>5</v>
      </c>
      <c r="AF14" s="56">
        <v>4</v>
      </c>
      <c r="AG14" s="56">
        <v>5</v>
      </c>
      <c r="AH14" s="56">
        <v>5</v>
      </c>
      <c r="AI14" s="56">
        <v>4</v>
      </c>
      <c r="AJ14" s="56">
        <v>4</v>
      </c>
      <c r="AK14" s="56">
        <v>4</v>
      </c>
      <c r="AL14" s="56">
        <v>5</v>
      </c>
      <c r="AM14" s="56">
        <v>4</v>
      </c>
      <c r="AN14" s="56">
        <v>5</v>
      </c>
      <c r="AO14" s="56">
        <v>5</v>
      </c>
      <c r="AP14" s="61">
        <f t="shared" ref="AP14:AP29" si="12">SUM(Y14:AO14)</f>
        <v>68.5</v>
      </c>
      <c r="AQ14" s="61">
        <f>AVERAGE(AP14,X14)</f>
        <v>63</v>
      </c>
      <c r="AR14" s="56">
        <f t="shared" si="0"/>
        <v>134</v>
      </c>
      <c r="AS14" s="56">
        <v>65</v>
      </c>
      <c r="AT14" s="56">
        <v>69</v>
      </c>
      <c r="AU14" s="56">
        <v>1</v>
      </c>
      <c r="AV14" s="56">
        <v>0.5</v>
      </c>
      <c r="AW14" s="56">
        <v>2</v>
      </c>
      <c r="AX14" s="56">
        <v>4</v>
      </c>
      <c r="AY14" s="56">
        <v>3</v>
      </c>
      <c r="AZ14" s="56">
        <v>5</v>
      </c>
      <c r="BA14" s="56">
        <v>3</v>
      </c>
      <c r="BB14" s="56">
        <v>2</v>
      </c>
      <c r="BC14" s="56">
        <v>1</v>
      </c>
      <c r="BD14" s="56">
        <v>5</v>
      </c>
      <c r="BE14" s="56">
        <v>4</v>
      </c>
      <c r="BF14" s="56">
        <v>5</v>
      </c>
      <c r="BG14" s="56">
        <v>4</v>
      </c>
      <c r="BH14" s="56">
        <v>4</v>
      </c>
      <c r="BI14" s="56">
        <v>5</v>
      </c>
      <c r="BJ14" s="56">
        <v>5</v>
      </c>
      <c r="BK14" s="56">
        <v>5</v>
      </c>
      <c r="BL14" s="56">
        <v>5</v>
      </c>
      <c r="BM14" s="61">
        <f>SUM(AU14:BL14)</f>
        <v>63.5</v>
      </c>
      <c r="BN14" s="56">
        <v>1</v>
      </c>
      <c r="BO14" s="56">
        <v>0.5</v>
      </c>
      <c r="BP14" s="56">
        <v>2</v>
      </c>
      <c r="BQ14" s="56">
        <v>5</v>
      </c>
      <c r="BR14" s="56">
        <v>4</v>
      </c>
      <c r="BS14" s="56">
        <v>4</v>
      </c>
      <c r="BT14" s="56">
        <v>4</v>
      </c>
      <c r="BU14" s="56">
        <v>1</v>
      </c>
      <c r="BV14" s="56">
        <v>2</v>
      </c>
      <c r="BW14" s="56">
        <v>5</v>
      </c>
      <c r="BX14" s="56">
        <v>4</v>
      </c>
      <c r="BY14" s="56">
        <v>5</v>
      </c>
      <c r="BZ14" s="56">
        <v>3</v>
      </c>
      <c r="CA14" s="56">
        <v>4</v>
      </c>
      <c r="CB14" s="56">
        <v>4</v>
      </c>
      <c r="CC14" s="56">
        <v>5</v>
      </c>
      <c r="CD14" s="56">
        <v>5</v>
      </c>
      <c r="CE14" s="56">
        <v>5</v>
      </c>
      <c r="CF14" s="61">
        <f>SUM(SUM(BN14:CE14))</f>
        <v>63.5</v>
      </c>
      <c r="CG14" s="61">
        <f>AVERAGE(CF14,BM14)</f>
        <v>63.5</v>
      </c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61"/>
      <c r="DO14" s="84"/>
      <c r="DP14" s="72">
        <f t="shared" si="1"/>
        <v>63.311627906976739</v>
      </c>
      <c r="DQ14" s="61">
        <f t="shared" si="10"/>
        <v>61.239534883720928</v>
      </c>
      <c r="DR14" s="61">
        <f t="shared" si="7"/>
        <v>65.383720930232556</v>
      </c>
      <c r="DS14" s="61">
        <f t="shared" si="2"/>
        <v>-4.1441860465116278</v>
      </c>
      <c r="DT14" s="74">
        <f t="shared" si="8"/>
        <v>4.628505304416794E-2</v>
      </c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</row>
    <row r="15" spans="1:1030" s="15" customFormat="1" ht="13.95" customHeight="1" x14ac:dyDescent="0.3">
      <c r="A15" s="27">
        <v>39</v>
      </c>
      <c r="B15" s="56">
        <v>12</v>
      </c>
      <c r="C15" s="80" t="s">
        <v>49</v>
      </c>
      <c r="D15" s="83">
        <f t="shared" si="3"/>
        <v>133</v>
      </c>
      <c r="E15" s="55">
        <v>71</v>
      </c>
      <c r="F15" s="55">
        <v>62</v>
      </c>
      <c r="G15" s="56">
        <v>1</v>
      </c>
      <c r="H15" s="56">
        <v>1</v>
      </c>
      <c r="I15" s="56">
        <v>1</v>
      </c>
      <c r="J15" s="56">
        <v>4</v>
      </c>
      <c r="K15" s="56">
        <v>2</v>
      </c>
      <c r="L15" s="56">
        <v>4</v>
      </c>
      <c r="M15" s="56">
        <v>4</v>
      </c>
      <c r="N15" s="56">
        <v>4</v>
      </c>
      <c r="O15" s="56">
        <v>5</v>
      </c>
      <c r="P15" s="56">
        <v>4</v>
      </c>
      <c r="Q15" s="56">
        <v>4</v>
      </c>
      <c r="R15" s="56">
        <v>4</v>
      </c>
      <c r="S15" s="56">
        <v>4</v>
      </c>
      <c r="T15" s="56">
        <v>4</v>
      </c>
      <c r="U15" s="56">
        <v>4</v>
      </c>
      <c r="V15" s="56">
        <v>5</v>
      </c>
      <c r="W15" s="56">
        <v>5</v>
      </c>
      <c r="X15" s="61">
        <f t="shared" si="11"/>
        <v>60</v>
      </c>
      <c r="Y15" s="56">
        <v>1</v>
      </c>
      <c r="Z15" s="56">
        <v>1</v>
      </c>
      <c r="AA15" s="56">
        <v>1</v>
      </c>
      <c r="AB15" s="56">
        <v>5</v>
      </c>
      <c r="AC15" s="56">
        <v>4</v>
      </c>
      <c r="AD15" s="56">
        <v>5</v>
      </c>
      <c r="AE15" s="56">
        <v>5</v>
      </c>
      <c r="AF15" s="56">
        <v>4</v>
      </c>
      <c r="AG15" s="56">
        <v>4</v>
      </c>
      <c r="AH15" s="56">
        <v>5</v>
      </c>
      <c r="AI15" s="56">
        <v>5</v>
      </c>
      <c r="AJ15" s="56">
        <v>4</v>
      </c>
      <c r="AK15" s="56">
        <v>4</v>
      </c>
      <c r="AL15" s="56">
        <v>5</v>
      </c>
      <c r="AM15" s="56">
        <v>3</v>
      </c>
      <c r="AN15" s="56">
        <v>4</v>
      </c>
      <c r="AO15" s="56">
        <v>4</v>
      </c>
      <c r="AP15" s="61">
        <f t="shared" si="12"/>
        <v>64</v>
      </c>
      <c r="AQ15" s="61">
        <f t="shared" ref="AQ15:AQ29" si="13">AVERAGE(AP15,X15)</f>
        <v>62</v>
      </c>
      <c r="AR15" s="56">
        <f t="shared" si="0"/>
        <v>165</v>
      </c>
      <c r="AS15" s="56">
        <v>136</v>
      </c>
      <c r="AT15" s="56">
        <v>29</v>
      </c>
      <c r="AU15" s="56">
        <v>1</v>
      </c>
      <c r="AV15" s="56">
        <v>1</v>
      </c>
      <c r="AW15" s="56">
        <v>1</v>
      </c>
      <c r="AX15" s="56">
        <v>4</v>
      </c>
      <c r="AY15" s="56">
        <v>4</v>
      </c>
      <c r="AZ15" s="56">
        <v>5</v>
      </c>
      <c r="BA15" s="56">
        <v>2</v>
      </c>
      <c r="BB15" s="56">
        <v>3</v>
      </c>
      <c r="BC15" s="56">
        <v>2</v>
      </c>
      <c r="BD15" s="56">
        <v>5</v>
      </c>
      <c r="BE15" s="56">
        <v>4</v>
      </c>
      <c r="BF15" s="56">
        <v>4</v>
      </c>
      <c r="BG15" s="56">
        <v>4</v>
      </c>
      <c r="BH15" s="56">
        <v>4</v>
      </c>
      <c r="BI15" s="56">
        <v>5</v>
      </c>
      <c r="BJ15" s="56">
        <v>5</v>
      </c>
      <c r="BK15" s="56">
        <v>5</v>
      </c>
      <c r="BL15" s="56">
        <v>5</v>
      </c>
      <c r="BM15" s="61">
        <f>SUM(AU15:BL15)</f>
        <v>64</v>
      </c>
      <c r="BN15" s="56">
        <v>1</v>
      </c>
      <c r="BO15" s="56">
        <v>1</v>
      </c>
      <c r="BP15" s="56">
        <v>1</v>
      </c>
      <c r="BQ15" s="56">
        <v>4</v>
      </c>
      <c r="BR15" s="56">
        <v>4</v>
      </c>
      <c r="BS15" s="56">
        <v>4</v>
      </c>
      <c r="BT15" s="56">
        <v>4</v>
      </c>
      <c r="BU15" s="56">
        <v>2</v>
      </c>
      <c r="BV15" s="56">
        <v>1</v>
      </c>
      <c r="BW15" s="56">
        <v>5</v>
      </c>
      <c r="BX15" s="56">
        <v>3</v>
      </c>
      <c r="BY15" s="56">
        <v>5</v>
      </c>
      <c r="BZ15" s="56">
        <v>5</v>
      </c>
      <c r="CA15" s="56">
        <v>4</v>
      </c>
      <c r="CB15" s="56">
        <v>3</v>
      </c>
      <c r="CC15" s="56">
        <v>4</v>
      </c>
      <c r="CD15" s="56">
        <v>4</v>
      </c>
      <c r="CE15" s="56">
        <v>5</v>
      </c>
      <c r="CF15" s="61">
        <f>SUM(SUM(BN15:CE15))</f>
        <v>60</v>
      </c>
      <c r="CG15" s="61">
        <f>AVERAGE(CF15,BM15)</f>
        <v>62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61"/>
      <c r="DO15" s="84"/>
      <c r="DP15" s="72">
        <f t="shared" si="1"/>
        <v>62</v>
      </c>
      <c r="DQ15" s="61">
        <f t="shared" si="10"/>
        <v>62.796610169491522</v>
      </c>
      <c r="DR15" s="61">
        <f t="shared" si="7"/>
        <v>61.203389830508478</v>
      </c>
      <c r="DS15" s="61">
        <f t="shared" si="2"/>
        <v>1.5932203389830448</v>
      </c>
      <c r="DT15" s="74">
        <f t="shared" si="8"/>
        <v>1.817059525192324E-2</v>
      </c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</row>
    <row r="16" spans="1:1030" s="15" customFormat="1" ht="13.95" customHeight="1" x14ac:dyDescent="0.3">
      <c r="A16" s="27">
        <v>47</v>
      </c>
      <c r="B16" s="56">
        <v>13</v>
      </c>
      <c r="C16" s="80" t="s">
        <v>69</v>
      </c>
      <c r="D16" s="83">
        <f t="shared" si="3"/>
        <v>136</v>
      </c>
      <c r="E16" s="56">
        <v>78</v>
      </c>
      <c r="F16" s="56">
        <v>58</v>
      </c>
      <c r="G16" s="56">
        <v>1</v>
      </c>
      <c r="H16" s="56">
        <v>1</v>
      </c>
      <c r="I16" s="56">
        <v>1</v>
      </c>
      <c r="J16" s="56">
        <v>4</v>
      </c>
      <c r="K16" s="56">
        <v>4</v>
      </c>
      <c r="L16" s="56">
        <v>5</v>
      </c>
      <c r="M16" s="56">
        <v>4</v>
      </c>
      <c r="N16" s="56">
        <v>4</v>
      </c>
      <c r="O16" s="56">
        <v>4</v>
      </c>
      <c r="P16" s="56">
        <v>5</v>
      </c>
      <c r="Q16" s="56">
        <v>4</v>
      </c>
      <c r="R16" s="56">
        <v>4</v>
      </c>
      <c r="S16" s="56">
        <v>4</v>
      </c>
      <c r="T16" s="56">
        <v>4</v>
      </c>
      <c r="U16" s="56">
        <v>4</v>
      </c>
      <c r="V16" s="56">
        <v>5</v>
      </c>
      <c r="W16" s="56">
        <v>4</v>
      </c>
      <c r="X16" s="61">
        <f t="shared" si="11"/>
        <v>62</v>
      </c>
      <c r="Y16" s="56">
        <v>1</v>
      </c>
      <c r="Z16" s="56">
        <v>1</v>
      </c>
      <c r="AA16" s="56">
        <v>1</v>
      </c>
      <c r="AB16" s="56">
        <v>5</v>
      </c>
      <c r="AC16" s="56">
        <v>4</v>
      </c>
      <c r="AD16" s="56">
        <v>5</v>
      </c>
      <c r="AE16" s="56">
        <v>5</v>
      </c>
      <c r="AF16" s="56">
        <v>5</v>
      </c>
      <c r="AG16" s="56">
        <v>4</v>
      </c>
      <c r="AH16" s="56">
        <v>5</v>
      </c>
      <c r="AI16" s="56">
        <v>4</v>
      </c>
      <c r="AJ16" s="56">
        <v>5</v>
      </c>
      <c r="AK16" s="56">
        <v>5</v>
      </c>
      <c r="AL16" s="56">
        <v>5</v>
      </c>
      <c r="AM16" s="56">
        <v>4</v>
      </c>
      <c r="AN16" s="56">
        <v>5</v>
      </c>
      <c r="AO16" s="56">
        <v>5</v>
      </c>
      <c r="AP16" s="61">
        <f t="shared" si="12"/>
        <v>69</v>
      </c>
      <c r="AQ16" s="61">
        <f t="shared" si="13"/>
        <v>65.5</v>
      </c>
      <c r="AR16" s="56">
        <f t="shared" si="0"/>
        <v>67</v>
      </c>
      <c r="AS16" s="56">
        <v>64</v>
      </c>
      <c r="AT16" s="56">
        <v>3</v>
      </c>
      <c r="AU16" s="56">
        <v>1</v>
      </c>
      <c r="AV16" s="56">
        <v>1</v>
      </c>
      <c r="AW16" s="56">
        <v>1</v>
      </c>
      <c r="AX16" s="56">
        <v>4</v>
      </c>
      <c r="AY16" s="56">
        <v>4</v>
      </c>
      <c r="AZ16" s="56">
        <v>5</v>
      </c>
      <c r="BA16" s="56">
        <v>3</v>
      </c>
      <c r="BB16" s="56">
        <v>1</v>
      </c>
      <c r="BC16" s="56">
        <v>1</v>
      </c>
      <c r="BD16" s="56">
        <v>5</v>
      </c>
      <c r="BE16" s="56">
        <v>4</v>
      </c>
      <c r="BF16" s="56">
        <v>4</v>
      </c>
      <c r="BG16" s="56">
        <v>4</v>
      </c>
      <c r="BH16" s="56">
        <v>4</v>
      </c>
      <c r="BI16" s="56">
        <v>5</v>
      </c>
      <c r="BJ16" s="56">
        <v>5</v>
      </c>
      <c r="BK16" s="56">
        <v>5</v>
      </c>
      <c r="BL16" s="56">
        <v>5</v>
      </c>
      <c r="BM16" s="61">
        <f>SUM(AU16:BL16)</f>
        <v>62</v>
      </c>
      <c r="BN16" s="56">
        <v>1</v>
      </c>
      <c r="BO16" s="56">
        <v>1</v>
      </c>
      <c r="BP16" s="56">
        <v>1</v>
      </c>
      <c r="BQ16" s="56">
        <v>5</v>
      </c>
      <c r="BR16" s="56">
        <v>5</v>
      </c>
      <c r="BS16" s="56">
        <v>5</v>
      </c>
      <c r="BT16" s="56">
        <v>4</v>
      </c>
      <c r="BU16" s="56">
        <v>1</v>
      </c>
      <c r="BV16" s="56">
        <v>0</v>
      </c>
      <c r="BW16" s="56">
        <v>5</v>
      </c>
      <c r="BX16" s="56">
        <v>2</v>
      </c>
      <c r="BY16" s="56">
        <v>4</v>
      </c>
      <c r="BZ16" s="56">
        <v>5</v>
      </c>
      <c r="CA16" s="56">
        <v>5</v>
      </c>
      <c r="CB16" s="56">
        <v>5</v>
      </c>
      <c r="CC16" s="56">
        <v>5</v>
      </c>
      <c r="CD16" s="56">
        <v>4</v>
      </c>
      <c r="CE16" s="56">
        <v>5</v>
      </c>
      <c r="CF16" s="61">
        <f>SUM(SUM(BN16:CE16))</f>
        <v>63</v>
      </c>
      <c r="CG16" s="61">
        <f>AVERAGE(CF16,BM16)</f>
        <v>62.5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61"/>
      <c r="DO16" s="84"/>
      <c r="DP16" s="72">
        <f t="shared" si="1"/>
        <v>64.113793103448273</v>
      </c>
      <c r="DQ16" s="61">
        <f t="shared" si="10"/>
        <v>62</v>
      </c>
      <c r="DR16" s="61">
        <f t="shared" si="7"/>
        <v>66.227586206896547</v>
      </c>
      <c r="DS16" s="61">
        <f t="shared" si="2"/>
        <v>-4.2275862068965466</v>
      </c>
      <c r="DT16" s="74">
        <f t="shared" si="8"/>
        <v>4.662576850076406E-2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</row>
    <row r="17" spans="1:1030" s="15" customFormat="1" ht="13.95" customHeight="1" x14ac:dyDescent="0.3">
      <c r="A17" s="27"/>
      <c r="B17" s="56">
        <v>14</v>
      </c>
      <c r="C17" s="80" t="s">
        <v>75</v>
      </c>
      <c r="D17" s="83">
        <f t="shared" si="3"/>
        <v>255</v>
      </c>
      <c r="E17" s="69">
        <v>58</v>
      </c>
      <c r="F17" s="69">
        <v>197</v>
      </c>
      <c r="G17" s="56">
        <v>1</v>
      </c>
      <c r="H17" s="56">
        <v>1</v>
      </c>
      <c r="I17" s="56">
        <v>1</v>
      </c>
      <c r="J17" s="56">
        <v>3</v>
      </c>
      <c r="K17" s="56">
        <v>3</v>
      </c>
      <c r="L17" s="56">
        <v>5</v>
      </c>
      <c r="M17" s="56">
        <v>4</v>
      </c>
      <c r="N17" s="56">
        <v>3</v>
      </c>
      <c r="O17" s="56">
        <v>4</v>
      </c>
      <c r="P17" s="56">
        <v>4</v>
      </c>
      <c r="Q17" s="56">
        <v>4</v>
      </c>
      <c r="R17" s="56">
        <v>5</v>
      </c>
      <c r="S17" s="56">
        <v>4</v>
      </c>
      <c r="T17" s="56">
        <v>4</v>
      </c>
      <c r="U17" s="56">
        <v>4</v>
      </c>
      <c r="V17" s="56">
        <v>5</v>
      </c>
      <c r="W17" s="56">
        <v>5</v>
      </c>
      <c r="X17" s="61">
        <f t="shared" si="11"/>
        <v>60</v>
      </c>
      <c r="Y17" s="56">
        <v>1</v>
      </c>
      <c r="Z17" s="56">
        <v>1</v>
      </c>
      <c r="AA17" s="56">
        <v>1</v>
      </c>
      <c r="AB17" s="56">
        <v>4</v>
      </c>
      <c r="AC17" s="56">
        <v>4</v>
      </c>
      <c r="AD17" s="56">
        <v>5</v>
      </c>
      <c r="AE17" s="56">
        <v>4</v>
      </c>
      <c r="AF17" s="56">
        <v>4</v>
      </c>
      <c r="AG17" s="56">
        <v>4</v>
      </c>
      <c r="AH17" s="56">
        <v>4</v>
      </c>
      <c r="AI17" s="56">
        <v>4</v>
      </c>
      <c r="AJ17" s="56">
        <v>5</v>
      </c>
      <c r="AK17" s="56">
        <v>4</v>
      </c>
      <c r="AL17" s="56">
        <v>5</v>
      </c>
      <c r="AM17" s="56">
        <v>4</v>
      </c>
      <c r="AN17" s="56">
        <v>5</v>
      </c>
      <c r="AO17" s="56">
        <v>4</v>
      </c>
      <c r="AP17" s="61">
        <f t="shared" si="12"/>
        <v>63</v>
      </c>
      <c r="AQ17" s="61">
        <f t="shared" si="13"/>
        <v>61.5</v>
      </c>
      <c r="AR17" s="56">
        <f t="shared" si="0"/>
        <v>0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61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61"/>
      <c r="CG17" s="61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61"/>
      <c r="DO17" s="84"/>
      <c r="DP17" s="72">
        <f t="shared" si="1"/>
        <v>61.5</v>
      </c>
      <c r="DQ17" s="61">
        <f t="shared" si="10"/>
        <v>60</v>
      </c>
      <c r="DR17" s="61">
        <f t="shared" si="7"/>
        <v>63</v>
      </c>
      <c r="DS17" s="61">
        <f t="shared" si="2"/>
        <v>-3</v>
      </c>
      <c r="DT17" s="74">
        <f t="shared" si="8"/>
        <v>3.449301371641695E-2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</row>
    <row r="18" spans="1:1030" s="15" customFormat="1" ht="13.95" customHeight="1" x14ac:dyDescent="0.3">
      <c r="A18" s="27">
        <v>35</v>
      </c>
      <c r="B18" s="56">
        <v>15</v>
      </c>
      <c r="C18" s="80" t="s">
        <v>46</v>
      </c>
      <c r="D18" s="83">
        <f t="shared" si="3"/>
        <v>150</v>
      </c>
      <c r="E18" s="55">
        <v>82</v>
      </c>
      <c r="F18" s="55">
        <v>68</v>
      </c>
      <c r="G18" s="56">
        <v>1</v>
      </c>
      <c r="H18" s="56">
        <v>1</v>
      </c>
      <c r="I18" s="56">
        <v>2</v>
      </c>
      <c r="J18" s="56">
        <v>3</v>
      </c>
      <c r="K18" s="56">
        <v>1</v>
      </c>
      <c r="L18" s="56">
        <v>5</v>
      </c>
      <c r="M18" s="56">
        <v>3</v>
      </c>
      <c r="N18" s="56">
        <v>3</v>
      </c>
      <c r="O18" s="56">
        <v>4</v>
      </c>
      <c r="P18" s="56">
        <v>5</v>
      </c>
      <c r="Q18" s="56">
        <v>4</v>
      </c>
      <c r="R18" s="56">
        <v>3</v>
      </c>
      <c r="S18" s="56">
        <v>5</v>
      </c>
      <c r="T18" s="56">
        <v>5</v>
      </c>
      <c r="U18" s="56">
        <v>5</v>
      </c>
      <c r="V18" s="56">
        <v>5</v>
      </c>
      <c r="W18" s="56">
        <v>5</v>
      </c>
      <c r="X18" s="61">
        <f t="shared" si="11"/>
        <v>60</v>
      </c>
      <c r="Y18" s="56">
        <v>1</v>
      </c>
      <c r="Z18" s="56">
        <v>1</v>
      </c>
      <c r="AA18" s="56">
        <v>2</v>
      </c>
      <c r="AB18" s="56">
        <v>5</v>
      </c>
      <c r="AC18" s="56">
        <v>3</v>
      </c>
      <c r="AD18" s="56">
        <v>4</v>
      </c>
      <c r="AE18" s="56">
        <v>4</v>
      </c>
      <c r="AF18" s="56">
        <v>4</v>
      </c>
      <c r="AG18" s="56">
        <v>3</v>
      </c>
      <c r="AH18" s="56">
        <v>5</v>
      </c>
      <c r="AI18" s="56">
        <v>5</v>
      </c>
      <c r="AJ18" s="56">
        <v>4</v>
      </c>
      <c r="AK18" s="56">
        <v>4</v>
      </c>
      <c r="AL18" s="56">
        <v>3</v>
      </c>
      <c r="AM18" s="56">
        <v>4</v>
      </c>
      <c r="AN18" s="56">
        <v>4</v>
      </c>
      <c r="AO18" s="56">
        <v>3</v>
      </c>
      <c r="AP18" s="61">
        <f t="shared" si="12"/>
        <v>59</v>
      </c>
      <c r="AQ18" s="61">
        <f t="shared" si="13"/>
        <v>59.5</v>
      </c>
      <c r="AR18" s="56">
        <f t="shared" si="0"/>
        <v>92</v>
      </c>
      <c r="AS18" s="56">
        <v>67</v>
      </c>
      <c r="AT18" s="56">
        <v>25</v>
      </c>
      <c r="AU18" s="56">
        <v>1</v>
      </c>
      <c r="AV18" s="56">
        <v>1</v>
      </c>
      <c r="AW18" s="56">
        <v>2</v>
      </c>
      <c r="AX18" s="56">
        <v>3</v>
      </c>
      <c r="AY18" s="56">
        <v>3</v>
      </c>
      <c r="AZ18" s="56">
        <v>5</v>
      </c>
      <c r="BA18" s="56">
        <v>3</v>
      </c>
      <c r="BB18" s="56">
        <v>2</v>
      </c>
      <c r="BC18" s="56">
        <v>1</v>
      </c>
      <c r="BD18" s="56">
        <v>5</v>
      </c>
      <c r="BE18" s="56">
        <v>4</v>
      </c>
      <c r="BF18" s="56">
        <v>5</v>
      </c>
      <c r="BG18" s="56">
        <v>3</v>
      </c>
      <c r="BH18" s="56">
        <v>3</v>
      </c>
      <c r="BI18" s="56">
        <v>4</v>
      </c>
      <c r="BJ18" s="56">
        <v>5</v>
      </c>
      <c r="BK18" s="56">
        <v>5</v>
      </c>
      <c r="BL18" s="56">
        <v>5</v>
      </c>
      <c r="BM18" s="61">
        <f>SUM(AU18:BL18)</f>
        <v>60</v>
      </c>
      <c r="BN18" s="56">
        <v>1</v>
      </c>
      <c r="BO18" s="56">
        <v>1</v>
      </c>
      <c r="BP18" s="56">
        <v>2</v>
      </c>
      <c r="BQ18" s="56">
        <v>5</v>
      </c>
      <c r="BR18" s="56">
        <v>4</v>
      </c>
      <c r="BS18" s="56">
        <v>4</v>
      </c>
      <c r="BT18" s="56">
        <v>4</v>
      </c>
      <c r="BU18" s="56">
        <v>2</v>
      </c>
      <c r="BV18" s="56">
        <v>3</v>
      </c>
      <c r="BW18" s="56">
        <v>5</v>
      </c>
      <c r="BX18" s="56">
        <v>3</v>
      </c>
      <c r="BY18" s="56">
        <v>5</v>
      </c>
      <c r="BZ18" s="56">
        <v>5</v>
      </c>
      <c r="CA18" s="56">
        <v>4</v>
      </c>
      <c r="CB18" s="56">
        <v>5</v>
      </c>
      <c r="CC18" s="56">
        <v>4</v>
      </c>
      <c r="CD18" s="56">
        <v>3</v>
      </c>
      <c r="CE18" s="56">
        <v>5</v>
      </c>
      <c r="CF18" s="61">
        <f>SUM(SUM(BN18:CE18))</f>
        <v>65</v>
      </c>
      <c r="CG18" s="61">
        <f>AVERAGE(CF18,BM18)</f>
        <v>62.5</v>
      </c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61"/>
      <c r="DO18" s="84"/>
      <c r="DP18" s="72">
        <f t="shared" si="1"/>
        <v>61.086206896551722</v>
      </c>
      <c r="DQ18" s="61">
        <f t="shared" si="10"/>
        <v>60</v>
      </c>
      <c r="DR18" s="61">
        <f t="shared" si="7"/>
        <v>62.172413793103445</v>
      </c>
      <c r="DS18" s="61">
        <f t="shared" si="2"/>
        <v>-2.1724137931034448</v>
      </c>
      <c r="DT18" s="74">
        <f t="shared" si="8"/>
        <v>2.5146896536693438E-2</v>
      </c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</row>
    <row r="19" spans="1:1030" s="15" customFormat="1" ht="13.95" customHeight="1" x14ac:dyDescent="0.3">
      <c r="A19" s="27">
        <v>74</v>
      </c>
      <c r="B19" s="56">
        <v>16</v>
      </c>
      <c r="C19" s="80" t="s">
        <v>77</v>
      </c>
      <c r="D19" s="83">
        <f t="shared" si="3"/>
        <v>84</v>
      </c>
      <c r="E19" s="55">
        <v>58</v>
      </c>
      <c r="F19" s="55">
        <v>26</v>
      </c>
      <c r="G19" s="56">
        <v>1</v>
      </c>
      <c r="H19" s="56">
        <v>1</v>
      </c>
      <c r="I19" s="56">
        <v>2</v>
      </c>
      <c r="J19" s="56">
        <v>4</v>
      </c>
      <c r="K19" s="56">
        <v>3</v>
      </c>
      <c r="L19" s="56">
        <v>4</v>
      </c>
      <c r="M19" s="56">
        <v>3</v>
      </c>
      <c r="N19" s="56">
        <v>3</v>
      </c>
      <c r="O19" s="56">
        <v>4</v>
      </c>
      <c r="P19" s="56">
        <v>4</v>
      </c>
      <c r="Q19" s="56">
        <v>5</v>
      </c>
      <c r="R19" s="56">
        <v>4</v>
      </c>
      <c r="S19" s="56">
        <v>5</v>
      </c>
      <c r="T19" s="56">
        <v>4</v>
      </c>
      <c r="U19" s="56">
        <v>3</v>
      </c>
      <c r="V19" s="56">
        <v>4</v>
      </c>
      <c r="W19" s="56">
        <v>4</v>
      </c>
      <c r="X19" s="61">
        <f t="shared" si="11"/>
        <v>58</v>
      </c>
      <c r="Y19" s="56">
        <v>1</v>
      </c>
      <c r="Z19" s="56">
        <v>1</v>
      </c>
      <c r="AA19" s="56">
        <v>2</v>
      </c>
      <c r="AB19" s="56">
        <v>5</v>
      </c>
      <c r="AC19" s="56">
        <v>4</v>
      </c>
      <c r="AD19" s="56">
        <v>4</v>
      </c>
      <c r="AE19" s="56">
        <v>4</v>
      </c>
      <c r="AF19" s="56">
        <v>4</v>
      </c>
      <c r="AG19" s="56">
        <v>4</v>
      </c>
      <c r="AH19" s="56">
        <v>4</v>
      </c>
      <c r="AI19" s="56">
        <v>5</v>
      </c>
      <c r="AJ19" s="56">
        <v>4</v>
      </c>
      <c r="AK19" s="56">
        <v>5</v>
      </c>
      <c r="AL19" s="56">
        <v>4</v>
      </c>
      <c r="AM19" s="56">
        <v>4</v>
      </c>
      <c r="AN19" s="56">
        <v>5</v>
      </c>
      <c r="AO19" s="56">
        <v>4</v>
      </c>
      <c r="AP19" s="61">
        <f t="shared" si="12"/>
        <v>64</v>
      </c>
      <c r="AQ19" s="61">
        <f t="shared" si="13"/>
        <v>61</v>
      </c>
      <c r="AR19" s="56">
        <f t="shared" si="0"/>
        <v>0</v>
      </c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61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61"/>
      <c r="CG19" s="61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61"/>
      <c r="DO19" s="84"/>
      <c r="DP19" s="72">
        <f t="shared" si="1"/>
        <v>61</v>
      </c>
      <c r="DQ19" s="61">
        <f t="shared" si="10"/>
        <v>58</v>
      </c>
      <c r="DR19" s="61">
        <f t="shared" si="7"/>
        <v>64</v>
      </c>
      <c r="DS19" s="61">
        <f t="shared" si="2"/>
        <v>-6</v>
      </c>
      <c r="DT19" s="74">
        <f t="shared" si="8"/>
        <v>6.9551486674086629E-2</v>
      </c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</row>
    <row r="20" spans="1:1030" s="15" customFormat="1" ht="13.95" customHeight="1" x14ac:dyDescent="0.3">
      <c r="A20" s="27">
        <v>56</v>
      </c>
      <c r="B20" s="56">
        <v>17</v>
      </c>
      <c r="C20" s="80" t="s">
        <v>68</v>
      </c>
      <c r="D20" s="83">
        <f t="shared" si="3"/>
        <v>134</v>
      </c>
      <c r="E20" s="55">
        <v>66</v>
      </c>
      <c r="F20" s="55">
        <v>68</v>
      </c>
      <c r="G20" s="56">
        <v>1</v>
      </c>
      <c r="H20" s="56">
        <v>1</v>
      </c>
      <c r="I20" s="56">
        <v>0</v>
      </c>
      <c r="J20" s="56">
        <v>3</v>
      </c>
      <c r="K20" s="56">
        <v>4</v>
      </c>
      <c r="L20" s="56">
        <v>4</v>
      </c>
      <c r="M20" s="56">
        <v>4</v>
      </c>
      <c r="N20" s="56">
        <v>3</v>
      </c>
      <c r="O20" s="56">
        <v>4</v>
      </c>
      <c r="P20" s="56">
        <v>5</v>
      </c>
      <c r="Q20" s="56">
        <v>4</v>
      </c>
      <c r="R20" s="56">
        <v>2</v>
      </c>
      <c r="S20" s="56">
        <v>5</v>
      </c>
      <c r="T20" s="56">
        <v>3</v>
      </c>
      <c r="U20" s="56">
        <v>3</v>
      </c>
      <c r="V20" s="56">
        <v>4</v>
      </c>
      <c r="W20" s="56">
        <v>3</v>
      </c>
      <c r="X20" s="61">
        <f t="shared" si="11"/>
        <v>53</v>
      </c>
      <c r="Y20" s="56">
        <v>1</v>
      </c>
      <c r="Z20" s="56">
        <v>1</v>
      </c>
      <c r="AA20" s="56">
        <v>0</v>
      </c>
      <c r="AB20" s="56">
        <v>4</v>
      </c>
      <c r="AC20" s="56">
        <v>4</v>
      </c>
      <c r="AD20" s="56">
        <v>4</v>
      </c>
      <c r="AE20" s="56">
        <v>5</v>
      </c>
      <c r="AF20" s="56">
        <v>3</v>
      </c>
      <c r="AG20" s="56">
        <v>4</v>
      </c>
      <c r="AH20" s="56">
        <v>5</v>
      </c>
      <c r="AI20" s="56">
        <v>5</v>
      </c>
      <c r="AJ20" s="56">
        <v>4</v>
      </c>
      <c r="AK20" s="56">
        <v>4</v>
      </c>
      <c r="AL20" s="56">
        <v>4</v>
      </c>
      <c r="AM20" s="56">
        <v>5</v>
      </c>
      <c r="AN20" s="56">
        <v>4</v>
      </c>
      <c r="AO20" s="56">
        <v>3</v>
      </c>
      <c r="AP20" s="61">
        <f t="shared" si="12"/>
        <v>60</v>
      </c>
      <c r="AQ20" s="61">
        <f t="shared" si="13"/>
        <v>56.5</v>
      </c>
      <c r="AR20" s="56">
        <f t="shared" si="0"/>
        <v>87</v>
      </c>
      <c r="AS20" s="56">
        <v>54</v>
      </c>
      <c r="AT20" s="56">
        <v>33</v>
      </c>
      <c r="AU20" s="56">
        <v>1</v>
      </c>
      <c r="AV20" s="56">
        <v>1</v>
      </c>
      <c r="AW20" s="56">
        <v>0</v>
      </c>
      <c r="AX20" s="56">
        <v>4</v>
      </c>
      <c r="AY20" s="56">
        <v>4</v>
      </c>
      <c r="AZ20" s="56">
        <v>4</v>
      </c>
      <c r="BA20" s="56">
        <v>4</v>
      </c>
      <c r="BB20" s="56">
        <v>3</v>
      </c>
      <c r="BC20" s="56">
        <v>2</v>
      </c>
      <c r="BD20" s="56">
        <v>5</v>
      </c>
      <c r="BE20" s="56">
        <v>4</v>
      </c>
      <c r="BF20" s="56">
        <v>5</v>
      </c>
      <c r="BG20" s="56">
        <v>4</v>
      </c>
      <c r="BH20" s="56">
        <v>4</v>
      </c>
      <c r="BI20" s="56">
        <v>5</v>
      </c>
      <c r="BJ20" s="56">
        <v>5</v>
      </c>
      <c r="BK20" s="56">
        <v>5</v>
      </c>
      <c r="BL20" s="56">
        <v>5</v>
      </c>
      <c r="BM20" s="61">
        <f>SUM(AU20:BL20)</f>
        <v>65</v>
      </c>
      <c r="BN20" s="56">
        <v>1</v>
      </c>
      <c r="BO20" s="56">
        <v>1</v>
      </c>
      <c r="BP20" s="56">
        <v>0</v>
      </c>
      <c r="BQ20" s="56">
        <v>5</v>
      </c>
      <c r="BR20" s="56">
        <v>4</v>
      </c>
      <c r="BS20" s="56">
        <v>4</v>
      </c>
      <c r="BT20" s="56">
        <v>4</v>
      </c>
      <c r="BU20" s="56">
        <v>2</v>
      </c>
      <c r="BV20" s="56">
        <v>1</v>
      </c>
      <c r="BW20" s="56">
        <v>5</v>
      </c>
      <c r="BX20" s="56">
        <v>3</v>
      </c>
      <c r="BY20" s="56">
        <v>5</v>
      </c>
      <c r="BZ20" s="56">
        <v>4</v>
      </c>
      <c r="CA20" s="56">
        <v>4</v>
      </c>
      <c r="CB20" s="56">
        <v>5</v>
      </c>
      <c r="CC20" s="56">
        <v>5</v>
      </c>
      <c r="CD20" s="56">
        <v>5</v>
      </c>
      <c r="CE20" s="56">
        <v>5</v>
      </c>
      <c r="CF20" s="61">
        <f>SUM(SUM(BN20:CE20))</f>
        <v>63</v>
      </c>
      <c r="CG20" s="61">
        <f>AVERAGE(CF20,BM20)</f>
        <v>64</v>
      </c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61"/>
      <c r="DO20" s="84"/>
      <c r="DP20" s="72">
        <f t="shared" si="1"/>
        <v>60.764705882352942</v>
      </c>
      <c r="DQ20" s="61">
        <f t="shared" si="10"/>
        <v>59.823529411764703</v>
      </c>
      <c r="DR20" s="61">
        <f t="shared" si="7"/>
        <v>61.705882352941174</v>
      </c>
      <c r="DS20" s="61">
        <f t="shared" si="2"/>
        <v>-1.882352941176471</v>
      </c>
      <c r="DT20" s="74">
        <f t="shared" si="8"/>
        <v>2.1904566309747846E-2</v>
      </c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</row>
    <row r="21" spans="1:1030" s="15" customFormat="1" ht="13.95" customHeight="1" x14ac:dyDescent="0.3">
      <c r="A21" s="27">
        <v>13</v>
      </c>
      <c r="B21" s="56">
        <v>18</v>
      </c>
      <c r="C21" s="80" t="s">
        <v>57</v>
      </c>
      <c r="D21" s="83">
        <f t="shared" si="3"/>
        <v>105</v>
      </c>
      <c r="E21" s="56">
        <v>55</v>
      </c>
      <c r="F21" s="56">
        <v>50</v>
      </c>
      <c r="G21" s="56">
        <v>1</v>
      </c>
      <c r="H21" s="56">
        <v>1</v>
      </c>
      <c r="I21" s="56">
        <v>1</v>
      </c>
      <c r="J21" s="56">
        <v>2</v>
      </c>
      <c r="K21" s="56">
        <v>0</v>
      </c>
      <c r="L21" s="56">
        <v>5</v>
      </c>
      <c r="M21" s="56">
        <v>4</v>
      </c>
      <c r="N21" s="56">
        <v>3</v>
      </c>
      <c r="O21" s="56">
        <v>3</v>
      </c>
      <c r="P21" s="56">
        <v>4</v>
      </c>
      <c r="Q21" s="56">
        <v>3</v>
      </c>
      <c r="R21" s="56">
        <v>3</v>
      </c>
      <c r="S21" s="56">
        <v>4</v>
      </c>
      <c r="T21" s="56">
        <v>5</v>
      </c>
      <c r="U21" s="56">
        <v>4</v>
      </c>
      <c r="V21" s="56">
        <v>5</v>
      </c>
      <c r="W21" s="56">
        <v>5</v>
      </c>
      <c r="X21" s="61">
        <f t="shared" si="11"/>
        <v>53</v>
      </c>
      <c r="Y21" s="56">
        <v>1</v>
      </c>
      <c r="Z21" s="56">
        <v>1</v>
      </c>
      <c r="AA21" s="56">
        <v>1</v>
      </c>
      <c r="AB21" s="56">
        <v>4</v>
      </c>
      <c r="AC21" s="56">
        <v>3</v>
      </c>
      <c r="AD21" s="56">
        <v>5</v>
      </c>
      <c r="AE21" s="56">
        <v>5</v>
      </c>
      <c r="AF21" s="56">
        <v>4</v>
      </c>
      <c r="AG21" s="56">
        <v>5</v>
      </c>
      <c r="AH21" s="56">
        <v>5</v>
      </c>
      <c r="AI21" s="56">
        <v>5</v>
      </c>
      <c r="AJ21" s="56">
        <v>5</v>
      </c>
      <c r="AK21" s="56">
        <v>5</v>
      </c>
      <c r="AL21" s="56">
        <v>5</v>
      </c>
      <c r="AM21" s="56">
        <v>4</v>
      </c>
      <c r="AN21" s="56">
        <v>5</v>
      </c>
      <c r="AO21" s="56">
        <v>5</v>
      </c>
      <c r="AP21" s="61">
        <f t="shared" si="12"/>
        <v>68</v>
      </c>
      <c r="AQ21" s="61">
        <f t="shared" si="13"/>
        <v>60.5</v>
      </c>
      <c r="AR21" s="56">
        <f t="shared" si="0"/>
        <v>0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61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61"/>
      <c r="CG21" s="61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61"/>
      <c r="DO21" s="84"/>
      <c r="DP21" s="72">
        <f t="shared" si="1"/>
        <v>60.5</v>
      </c>
      <c r="DQ21" s="61">
        <f t="shared" si="10"/>
        <v>53</v>
      </c>
      <c r="DR21" s="61">
        <f t="shared" si="7"/>
        <v>68</v>
      </c>
      <c r="DS21" s="61">
        <f t="shared" si="2"/>
        <v>-15</v>
      </c>
      <c r="DT21" s="74">
        <f t="shared" si="8"/>
        <v>0.17531573087269775</v>
      </c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</row>
    <row r="22" spans="1:1030" s="15" customFormat="1" ht="13.95" customHeight="1" x14ac:dyDescent="0.3">
      <c r="A22" s="28">
        <v>49</v>
      </c>
      <c r="B22" s="56">
        <v>19</v>
      </c>
      <c r="C22" s="80" t="s">
        <v>94</v>
      </c>
      <c r="D22" s="83">
        <f t="shared" si="3"/>
        <v>259</v>
      </c>
      <c r="E22" s="55">
        <v>68</v>
      </c>
      <c r="F22" s="55">
        <v>191</v>
      </c>
      <c r="G22" s="56">
        <v>1</v>
      </c>
      <c r="H22" s="56">
        <v>0.3</v>
      </c>
      <c r="I22" s="56">
        <v>2</v>
      </c>
      <c r="J22" s="56">
        <v>4</v>
      </c>
      <c r="K22" s="56">
        <v>2</v>
      </c>
      <c r="L22" s="56">
        <v>5</v>
      </c>
      <c r="M22" s="56">
        <v>4</v>
      </c>
      <c r="N22" s="56">
        <v>3</v>
      </c>
      <c r="O22" s="56">
        <v>4</v>
      </c>
      <c r="P22" s="56">
        <v>4</v>
      </c>
      <c r="Q22" s="56">
        <v>4</v>
      </c>
      <c r="R22" s="56">
        <v>5</v>
      </c>
      <c r="S22" s="56">
        <v>4</v>
      </c>
      <c r="T22" s="56">
        <v>4</v>
      </c>
      <c r="U22" s="56">
        <v>4</v>
      </c>
      <c r="V22" s="56">
        <v>5</v>
      </c>
      <c r="W22" s="56">
        <v>5</v>
      </c>
      <c r="X22" s="61">
        <f t="shared" si="11"/>
        <v>60.3</v>
      </c>
      <c r="Y22" s="56">
        <v>1</v>
      </c>
      <c r="Z22" s="56">
        <v>0.3</v>
      </c>
      <c r="AA22" s="56">
        <v>2</v>
      </c>
      <c r="AB22" s="56">
        <v>4</v>
      </c>
      <c r="AC22" s="56">
        <v>4</v>
      </c>
      <c r="AD22" s="56">
        <v>5</v>
      </c>
      <c r="AE22" s="56">
        <v>4</v>
      </c>
      <c r="AF22" s="56">
        <v>3</v>
      </c>
      <c r="AG22" s="56">
        <v>5</v>
      </c>
      <c r="AH22" s="56">
        <v>4</v>
      </c>
      <c r="AI22" s="56">
        <v>4</v>
      </c>
      <c r="AJ22" s="56">
        <v>5</v>
      </c>
      <c r="AK22" s="56">
        <v>4</v>
      </c>
      <c r="AL22" s="56">
        <v>5</v>
      </c>
      <c r="AM22" s="56">
        <v>5</v>
      </c>
      <c r="AN22" s="56">
        <v>5</v>
      </c>
      <c r="AO22" s="56">
        <v>5</v>
      </c>
      <c r="AP22" s="61">
        <f t="shared" si="12"/>
        <v>65.3</v>
      </c>
      <c r="AQ22" s="61">
        <f t="shared" si="13"/>
        <v>62.8</v>
      </c>
      <c r="AR22" s="56">
        <f t="shared" si="0"/>
        <v>0</v>
      </c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61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61"/>
      <c r="CG22" s="61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61"/>
      <c r="DO22" s="84"/>
      <c r="DP22" s="72">
        <f t="shared" si="1"/>
        <v>62.8</v>
      </c>
      <c r="DQ22" s="61">
        <f t="shared" si="10"/>
        <v>60.3</v>
      </c>
      <c r="DR22" s="61">
        <f t="shared" si="7"/>
        <v>65.3</v>
      </c>
      <c r="DS22" s="61">
        <f t="shared" si="2"/>
        <v>-5</v>
      </c>
      <c r="DT22" s="74">
        <f t="shared" si="8"/>
        <v>5.6298310604024487E-2</v>
      </c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</row>
    <row r="23" spans="1:1030" s="15" customFormat="1" ht="13.95" customHeight="1" x14ac:dyDescent="0.3">
      <c r="A23" s="27">
        <v>14</v>
      </c>
      <c r="B23" s="56">
        <v>20</v>
      </c>
      <c r="C23" s="80" t="s">
        <v>86</v>
      </c>
      <c r="D23" s="83">
        <f t="shared" si="3"/>
        <v>140</v>
      </c>
      <c r="E23" s="56">
        <v>77</v>
      </c>
      <c r="F23" s="56">
        <v>63</v>
      </c>
      <c r="G23" s="56">
        <v>1</v>
      </c>
      <c r="H23" s="56">
        <v>1</v>
      </c>
      <c r="I23" s="56">
        <v>2</v>
      </c>
      <c r="J23" s="56">
        <v>3</v>
      </c>
      <c r="K23" s="56">
        <v>3</v>
      </c>
      <c r="L23" s="56">
        <v>5</v>
      </c>
      <c r="M23" s="56">
        <v>2</v>
      </c>
      <c r="N23" s="56">
        <v>3</v>
      </c>
      <c r="O23" s="56">
        <v>5</v>
      </c>
      <c r="P23" s="56">
        <v>4</v>
      </c>
      <c r="Q23" s="56">
        <v>3</v>
      </c>
      <c r="R23" s="56">
        <v>4</v>
      </c>
      <c r="S23" s="56">
        <v>2</v>
      </c>
      <c r="T23" s="56">
        <v>4</v>
      </c>
      <c r="U23" s="56">
        <v>3</v>
      </c>
      <c r="V23" s="56">
        <v>5</v>
      </c>
      <c r="W23" s="56">
        <v>4</v>
      </c>
      <c r="X23" s="61">
        <f t="shared" si="11"/>
        <v>54</v>
      </c>
      <c r="Y23" s="56">
        <v>1</v>
      </c>
      <c r="Z23" s="56">
        <v>1</v>
      </c>
      <c r="AA23" s="56">
        <v>2</v>
      </c>
      <c r="AB23" s="56">
        <v>5</v>
      </c>
      <c r="AC23" s="56">
        <v>4</v>
      </c>
      <c r="AD23" s="56">
        <v>5</v>
      </c>
      <c r="AE23" s="56">
        <v>4</v>
      </c>
      <c r="AF23" s="56">
        <v>4</v>
      </c>
      <c r="AG23" s="56">
        <v>4</v>
      </c>
      <c r="AH23" s="56">
        <v>3</v>
      </c>
      <c r="AI23" s="56">
        <v>4</v>
      </c>
      <c r="AJ23" s="56">
        <v>5</v>
      </c>
      <c r="AK23" s="56">
        <v>4</v>
      </c>
      <c r="AL23" s="56">
        <v>5</v>
      </c>
      <c r="AM23" s="56">
        <v>5</v>
      </c>
      <c r="AN23" s="56">
        <v>5</v>
      </c>
      <c r="AO23" s="56">
        <v>4</v>
      </c>
      <c r="AP23" s="61">
        <f t="shared" si="12"/>
        <v>65</v>
      </c>
      <c r="AQ23" s="61">
        <f t="shared" si="13"/>
        <v>59.5</v>
      </c>
      <c r="AR23" s="56">
        <f t="shared" si="0"/>
        <v>63</v>
      </c>
      <c r="AS23" s="56">
        <v>62</v>
      </c>
      <c r="AT23" s="56">
        <v>1</v>
      </c>
      <c r="AU23" s="56">
        <v>1</v>
      </c>
      <c r="AV23" s="56">
        <v>1</v>
      </c>
      <c r="AW23" s="56">
        <v>2</v>
      </c>
      <c r="AX23" s="56">
        <v>4</v>
      </c>
      <c r="AY23" s="56">
        <v>3</v>
      </c>
      <c r="AZ23" s="56">
        <v>5</v>
      </c>
      <c r="BA23" s="56">
        <v>2</v>
      </c>
      <c r="BB23" s="56">
        <v>2</v>
      </c>
      <c r="BC23" s="56">
        <v>3</v>
      </c>
      <c r="BD23" s="56">
        <v>5</v>
      </c>
      <c r="BE23" s="56">
        <v>4</v>
      </c>
      <c r="BF23" s="56">
        <v>5</v>
      </c>
      <c r="BG23" s="56">
        <v>3</v>
      </c>
      <c r="BH23" s="56">
        <v>2</v>
      </c>
      <c r="BI23" s="56">
        <v>4</v>
      </c>
      <c r="BJ23" s="56">
        <v>5</v>
      </c>
      <c r="BK23" s="56">
        <v>5</v>
      </c>
      <c r="BL23" s="56">
        <v>4</v>
      </c>
      <c r="BM23" s="61">
        <f>SUM(AU23:BL23)</f>
        <v>60</v>
      </c>
      <c r="BN23" s="56">
        <v>1</v>
      </c>
      <c r="BO23" s="56">
        <v>1</v>
      </c>
      <c r="BP23" s="56">
        <v>2</v>
      </c>
      <c r="BQ23" s="56">
        <v>5</v>
      </c>
      <c r="BR23" s="56">
        <v>4</v>
      </c>
      <c r="BS23" s="56">
        <v>5</v>
      </c>
      <c r="BT23" s="56">
        <v>4</v>
      </c>
      <c r="BU23" s="56">
        <v>1</v>
      </c>
      <c r="BV23" s="56">
        <v>1</v>
      </c>
      <c r="BW23" s="56">
        <v>5</v>
      </c>
      <c r="BX23" s="56">
        <v>4</v>
      </c>
      <c r="BY23" s="56">
        <v>4</v>
      </c>
      <c r="BZ23" s="56">
        <v>5</v>
      </c>
      <c r="CA23" s="56">
        <v>4</v>
      </c>
      <c r="CB23" s="56">
        <v>3</v>
      </c>
      <c r="CC23" s="56">
        <v>5</v>
      </c>
      <c r="CD23" s="56">
        <v>3</v>
      </c>
      <c r="CE23" s="56">
        <v>4</v>
      </c>
      <c r="CF23" s="61">
        <f>SUM(SUM(BN23:CE23))</f>
        <v>61</v>
      </c>
      <c r="CG23" s="61">
        <f>AVERAGE(CF23,BM23)</f>
        <v>60.5</v>
      </c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61"/>
      <c r="DO23" s="84"/>
      <c r="DP23" s="72">
        <f t="shared" si="1"/>
        <v>59.95</v>
      </c>
      <c r="DQ23" s="61">
        <f t="shared" si="10"/>
        <v>56.7</v>
      </c>
      <c r="DR23" s="61">
        <f t="shared" si="7"/>
        <v>63.2</v>
      </c>
      <c r="DS23" s="61">
        <f t="shared" si="2"/>
        <v>-6.5</v>
      </c>
      <c r="DT23" s="74">
        <f t="shared" si="8"/>
        <v>7.666712389845802E-2</v>
      </c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</row>
    <row r="24" spans="1:1030" s="15" customFormat="1" ht="13.95" customHeight="1" x14ac:dyDescent="0.3">
      <c r="A24" s="27">
        <v>31</v>
      </c>
      <c r="B24" s="56">
        <v>21</v>
      </c>
      <c r="C24" s="80" t="s">
        <v>54</v>
      </c>
      <c r="D24" s="83">
        <f t="shared" si="3"/>
        <v>136</v>
      </c>
      <c r="E24" s="56">
        <v>95</v>
      </c>
      <c r="F24" s="56">
        <v>41</v>
      </c>
      <c r="G24" s="56">
        <v>1</v>
      </c>
      <c r="H24" s="56">
        <v>1</v>
      </c>
      <c r="I24" s="56">
        <v>2</v>
      </c>
      <c r="J24" s="56">
        <v>4</v>
      </c>
      <c r="K24" s="56">
        <v>3</v>
      </c>
      <c r="L24" s="56">
        <v>4</v>
      </c>
      <c r="M24" s="56">
        <v>4</v>
      </c>
      <c r="N24" s="56">
        <v>3</v>
      </c>
      <c r="O24" s="56">
        <v>4</v>
      </c>
      <c r="P24" s="56">
        <v>4</v>
      </c>
      <c r="Q24" s="56">
        <v>3</v>
      </c>
      <c r="R24" s="56">
        <v>5</v>
      </c>
      <c r="S24" s="56">
        <v>4</v>
      </c>
      <c r="T24" s="56">
        <v>5</v>
      </c>
      <c r="U24" s="56">
        <v>4</v>
      </c>
      <c r="V24" s="56">
        <v>5</v>
      </c>
      <c r="W24" s="56">
        <v>5</v>
      </c>
      <c r="X24" s="61">
        <f t="shared" si="11"/>
        <v>61</v>
      </c>
      <c r="Y24" s="56">
        <v>1</v>
      </c>
      <c r="Z24" s="56">
        <v>1</v>
      </c>
      <c r="AA24" s="56">
        <v>2</v>
      </c>
      <c r="AB24" s="56">
        <v>5</v>
      </c>
      <c r="AC24" s="56">
        <v>4</v>
      </c>
      <c r="AD24" s="56">
        <v>5</v>
      </c>
      <c r="AE24" s="56">
        <v>4</v>
      </c>
      <c r="AF24" s="56">
        <v>4</v>
      </c>
      <c r="AG24" s="56">
        <v>4</v>
      </c>
      <c r="AH24" s="56">
        <v>5</v>
      </c>
      <c r="AI24" s="56">
        <v>5</v>
      </c>
      <c r="AJ24" s="56">
        <v>4</v>
      </c>
      <c r="AK24" s="56">
        <v>4</v>
      </c>
      <c r="AL24" s="56">
        <v>4</v>
      </c>
      <c r="AM24" s="56">
        <v>3</v>
      </c>
      <c r="AN24" s="56">
        <v>4</v>
      </c>
      <c r="AO24" s="56">
        <v>4</v>
      </c>
      <c r="AP24" s="61">
        <f t="shared" si="12"/>
        <v>63</v>
      </c>
      <c r="AQ24" s="61">
        <f t="shared" si="13"/>
        <v>62</v>
      </c>
      <c r="AR24" s="56">
        <f t="shared" si="0"/>
        <v>80</v>
      </c>
      <c r="AS24" s="56">
        <v>80</v>
      </c>
      <c r="AT24" s="56"/>
      <c r="AU24" s="56">
        <v>1</v>
      </c>
      <c r="AV24" s="56">
        <v>1</v>
      </c>
      <c r="AW24" s="56">
        <v>2</v>
      </c>
      <c r="AX24" s="56">
        <v>3</v>
      </c>
      <c r="AY24" s="56">
        <v>3</v>
      </c>
      <c r="AZ24" s="56">
        <v>4</v>
      </c>
      <c r="BA24" s="56">
        <v>1</v>
      </c>
      <c r="BB24" s="56">
        <v>2</v>
      </c>
      <c r="BC24" s="56">
        <v>1</v>
      </c>
      <c r="BD24" s="56">
        <v>5</v>
      </c>
      <c r="BE24" s="56">
        <v>3</v>
      </c>
      <c r="BF24" s="56">
        <v>4</v>
      </c>
      <c r="BG24" s="56">
        <v>4</v>
      </c>
      <c r="BH24" s="56">
        <v>4</v>
      </c>
      <c r="BI24" s="56">
        <v>5</v>
      </c>
      <c r="BJ24" s="56">
        <v>5</v>
      </c>
      <c r="BK24" s="56">
        <v>4</v>
      </c>
      <c r="BL24" s="56">
        <v>5</v>
      </c>
      <c r="BM24" s="61">
        <f>SUM(AU24:BL24)</f>
        <v>57</v>
      </c>
      <c r="BN24" s="56">
        <v>1</v>
      </c>
      <c r="BO24" s="56">
        <v>1</v>
      </c>
      <c r="BP24" s="56">
        <v>2</v>
      </c>
      <c r="BQ24" s="56">
        <v>5</v>
      </c>
      <c r="BR24" s="56">
        <v>4</v>
      </c>
      <c r="BS24" s="56">
        <v>4</v>
      </c>
      <c r="BT24" s="56">
        <v>2</v>
      </c>
      <c r="BU24" s="56">
        <v>1</v>
      </c>
      <c r="BV24" s="56">
        <v>2</v>
      </c>
      <c r="BW24" s="56">
        <v>5</v>
      </c>
      <c r="BX24" s="56">
        <v>4</v>
      </c>
      <c r="BY24" s="56">
        <v>3</v>
      </c>
      <c r="BZ24" s="56">
        <v>4</v>
      </c>
      <c r="CA24" s="56">
        <v>3</v>
      </c>
      <c r="CB24" s="56">
        <v>4</v>
      </c>
      <c r="CC24" s="56">
        <v>4</v>
      </c>
      <c r="CD24" s="56">
        <v>3</v>
      </c>
      <c r="CE24" s="56">
        <v>4</v>
      </c>
      <c r="CF24" s="61">
        <f>SUM(SUM(BN24:CE24))</f>
        <v>56</v>
      </c>
      <c r="CG24" s="61">
        <f>AVERAGE(CF24,BM24)</f>
        <v>56.5</v>
      </c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61"/>
      <c r="DO24" s="84"/>
      <c r="DP24" s="72">
        <f t="shared" si="1"/>
        <v>59.48571428571428</v>
      </c>
      <c r="DQ24" s="61">
        <f t="shared" si="10"/>
        <v>59.171428571428571</v>
      </c>
      <c r="DR24" s="61">
        <f t="shared" si="7"/>
        <v>59.8</v>
      </c>
      <c r="DS24" s="61">
        <f t="shared" si="2"/>
        <v>-0.62857142857142634</v>
      </c>
      <c r="DT24" s="74">
        <f t="shared" si="8"/>
        <v>7.4718295802612827E-3</v>
      </c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</row>
    <row r="25" spans="1:1030" s="15" customFormat="1" ht="13.95" customHeight="1" x14ac:dyDescent="0.3">
      <c r="A25" s="27">
        <v>59</v>
      </c>
      <c r="B25" s="56">
        <v>22</v>
      </c>
      <c r="C25" s="80" t="s">
        <v>63</v>
      </c>
      <c r="D25" s="83">
        <f t="shared" si="3"/>
        <v>117</v>
      </c>
      <c r="E25" s="56">
        <v>76</v>
      </c>
      <c r="F25" s="56">
        <v>41</v>
      </c>
      <c r="G25" s="56">
        <v>1</v>
      </c>
      <c r="H25" s="56">
        <v>1</v>
      </c>
      <c r="I25" s="56">
        <v>1</v>
      </c>
      <c r="J25" s="56">
        <v>4</v>
      </c>
      <c r="K25" s="56">
        <v>2</v>
      </c>
      <c r="L25" s="56">
        <v>3</v>
      </c>
      <c r="M25" s="56">
        <v>3</v>
      </c>
      <c r="N25" s="56">
        <v>3</v>
      </c>
      <c r="O25" s="56">
        <v>3</v>
      </c>
      <c r="P25" s="56">
        <v>3</v>
      </c>
      <c r="Q25" s="56">
        <v>4</v>
      </c>
      <c r="R25" s="56">
        <v>3</v>
      </c>
      <c r="S25" s="56">
        <v>3</v>
      </c>
      <c r="T25" s="56">
        <v>4</v>
      </c>
      <c r="U25" s="56">
        <v>3</v>
      </c>
      <c r="V25" s="56">
        <v>4</v>
      </c>
      <c r="W25" s="56">
        <v>3</v>
      </c>
      <c r="X25" s="61">
        <f t="shared" si="11"/>
        <v>48</v>
      </c>
      <c r="Y25" s="56">
        <v>1</v>
      </c>
      <c r="Z25" s="56">
        <v>1</v>
      </c>
      <c r="AA25" s="56">
        <v>1</v>
      </c>
      <c r="AB25" s="56">
        <v>4</v>
      </c>
      <c r="AC25" s="56">
        <v>4</v>
      </c>
      <c r="AD25" s="56">
        <v>4</v>
      </c>
      <c r="AE25" s="56">
        <v>4</v>
      </c>
      <c r="AF25" s="56">
        <v>4</v>
      </c>
      <c r="AG25" s="56">
        <v>4</v>
      </c>
      <c r="AH25" s="56">
        <v>5</v>
      </c>
      <c r="AI25" s="56">
        <v>4</v>
      </c>
      <c r="AJ25" s="56">
        <v>1</v>
      </c>
      <c r="AK25" s="56">
        <v>4</v>
      </c>
      <c r="AL25" s="56">
        <v>4</v>
      </c>
      <c r="AM25" s="56">
        <v>4</v>
      </c>
      <c r="AN25" s="56">
        <v>4</v>
      </c>
      <c r="AO25" s="56">
        <v>3</v>
      </c>
      <c r="AP25" s="61">
        <f t="shared" si="12"/>
        <v>56</v>
      </c>
      <c r="AQ25" s="61">
        <f t="shared" si="13"/>
        <v>52</v>
      </c>
      <c r="AR25" s="56">
        <f t="shared" si="0"/>
        <v>106</v>
      </c>
      <c r="AS25" s="56">
        <v>55</v>
      </c>
      <c r="AT25" s="56">
        <v>51</v>
      </c>
      <c r="AU25" s="56">
        <v>1</v>
      </c>
      <c r="AV25" s="56">
        <v>1</v>
      </c>
      <c r="AW25" s="56">
        <v>1</v>
      </c>
      <c r="AX25" s="56">
        <v>4</v>
      </c>
      <c r="AY25" s="56">
        <v>3</v>
      </c>
      <c r="AZ25" s="56">
        <v>5</v>
      </c>
      <c r="BA25" s="56">
        <v>2</v>
      </c>
      <c r="BB25" s="56">
        <v>3</v>
      </c>
      <c r="BC25" s="56">
        <v>3</v>
      </c>
      <c r="BD25" s="56">
        <v>5</v>
      </c>
      <c r="BE25" s="56">
        <v>4</v>
      </c>
      <c r="BF25" s="56">
        <v>5</v>
      </c>
      <c r="BG25" s="56">
        <v>4</v>
      </c>
      <c r="BH25" s="56">
        <v>4</v>
      </c>
      <c r="BI25" s="56">
        <v>5</v>
      </c>
      <c r="BJ25" s="56">
        <v>5</v>
      </c>
      <c r="BK25" s="56">
        <v>5</v>
      </c>
      <c r="BL25" s="56">
        <v>5</v>
      </c>
      <c r="BM25" s="61">
        <f>SUM(AU25:BL25)</f>
        <v>65</v>
      </c>
      <c r="BN25" s="56">
        <v>1</v>
      </c>
      <c r="BO25" s="56">
        <v>1</v>
      </c>
      <c r="BP25" s="56">
        <v>1</v>
      </c>
      <c r="BQ25" s="56">
        <v>5</v>
      </c>
      <c r="BR25" s="56">
        <v>4</v>
      </c>
      <c r="BS25" s="56">
        <v>4</v>
      </c>
      <c r="BT25" s="56">
        <v>3</v>
      </c>
      <c r="BU25" s="56">
        <v>3</v>
      </c>
      <c r="BV25" s="56">
        <v>3</v>
      </c>
      <c r="BW25" s="56">
        <v>5</v>
      </c>
      <c r="BX25" s="56">
        <v>4</v>
      </c>
      <c r="BY25" s="56">
        <v>4</v>
      </c>
      <c r="BZ25" s="56">
        <v>4</v>
      </c>
      <c r="CA25" s="56">
        <v>4</v>
      </c>
      <c r="CB25" s="56">
        <v>4</v>
      </c>
      <c r="CC25" s="56">
        <v>5</v>
      </c>
      <c r="CD25" s="56">
        <v>5</v>
      </c>
      <c r="CE25" s="56">
        <v>4</v>
      </c>
      <c r="CF25" s="61">
        <f>SUM(SUM(BN25:CE25))</f>
        <v>64</v>
      </c>
      <c r="CG25" s="61">
        <f>AVERAGE(CF25,BM25)</f>
        <v>64.5</v>
      </c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61"/>
      <c r="DO25" s="84"/>
      <c r="DP25" s="72">
        <f t="shared" si="1"/>
        <v>59.280219780219781</v>
      </c>
      <c r="DQ25" s="61">
        <f t="shared" si="10"/>
        <v>57.901098901098898</v>
      </c>
      <c r="DR25" s="61">
        <f t="shared" si="7"/>
        <v>60.659340659340657</v>
      </c>
      <c r="DS25" s="61">
        <f t="shared" si="2"/>
        <v>-2.7582417582417591</v>
      </c>
      <c r="DT25" s="74">
        <f t="shared" si="8"/>
        <v>3.2900880911636572E-2</v>
      </c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</row>
    <row r="26" spans="1:1030" s="15" customFormat="1" ht="13.95" customHeight="1" x14ac:dyDescent="0.3">
      <c r="A26" s="27">
        <v>18</v>
      </c>
      <c r="B26" s="56">
        <v>23</v>
      </c>
      <c r="C26" s="80" t="s">
        <v>87</v>
      </c>
      <c r="D26" s="83">
        <f t="shared" si="3"/>
        <v>175</v>
      </c>
      <c r="E26" s="56">
        <v>50</v>
      </c>
      <c r="F26" s="56">
        <v>125</v>
      </c>
      <c r="G26" s="56">
        <v>1</v>
      </c>
      <c r="H26" s="56">
        <v>1</v>
      </c>
      <c r="I26" s="56">
        <v>1</v>
      </c>
      <c r="J26" s="56">
        <v>4</v>
      </c>
      <c r="K26" s="56">
        <v>3</v>
      </c>
      <c r="L26" s="56">
        <v>5</v>
      </c>
      <c r="M26" s="56">
        <v>2</v>
      </c>
      <c r="N26" s="56">
        <v>2</v>
      </c>
      <c r="O26" s="56">
        <v>4</v>
      </c>
      <c r="P26" s="56">
        <v>4</v>
      </c>
      <c r="Q26" s="56">
        <v>4</v>
      </c>
      <c r="R26" s="56">
        <v>2</v>
      </c>
      <c r="S26" s="56">
        <v>5</v>
      </c>
      <c r="T26" s="56">
        <v>4</v>
      </c>
      <c r="U26" s="56">
        <v>4</v>
      </c>
      <c r="V26" s="56">
        <v>4</v>
      </c>
      <c r="W26" s="56">
        <v>4</v>
      </c>
      <c r="X26" s="61">
        <f t="shared" si="11"/>
        <v>54</v>
      </c>
      <c r="Y26" s="56">
        <v>1</v>
      </c>
      <c r="Z26" s="56">
        <v>1</v>
      </c>
      <c r="AA26" s="56">
        <v>1</v>
      </c>
      <c r="AB26" s="56">
        <v>5</v>
      </c>
      <c r="AC26" s="56">
        <v>4</v>
      </c>
      <c r="AD26" s="56">
        <v>5</v>
      </c>
      <c r="AE26" s="56">
        <v>3</v>
      </c>
      <c r="AF26" s="56">
        <v>4</v>
      </c>
      <c r="AG26" s="56">
        <v>5</v>
      </c>
      <c r="AH26" s="56">
        <v>4</v>
      </c>
      <c r="AI26" s="56">
        <v>5</v>
      </c>
      <c r="AJ26" s="56">
        <v>3</v>
      </c>
      <c r="AK26" s="56">
        <v>3</v>
      </c>
      <c r="AL26" s="56">
        <v>5</v>
      </c>
      <c r="AM26" s="56">
        <v>5</v>
      </c>
      <c r="AN26" s="56">
        <v>5</v>
      </c>
      <c r="AO26" s="56">
        <v>5</v>
      </c>
      <c r="AP26" s="61">
        <f t="shared" si="12"/>
        <v>64</v>
      </c>
      <c r="AQ26" s="61">
        <f t="shared" si="13"/>
        <v>59</v>
      </c>
      <c r="AR26" s="56">
        <f t="shared" si="0"/>
        <v>132</v>
      </c>
      <c r="AS26" s="56">
        <v>50</v>
      </c>
      <c r="AT26" s="56">
        <v>82</v>
      </c>
      <c r="AU26" s="56">
        <v>1</v>
      </c>
      <c r="AV26" s="56">
        <v>1</v>
      </c>
      <c r="AW26" s="56">
        <v>1</v>
      </c>
      <c r="AX26" s="56">
        <v>4</v>
      </c>
      <c r="AY26" s="56">
        <v>2</v>
      </c>
      <c r="AZ26" s="56">
        <v>4</v>
      </c>
      <c r="BA26" s="56">
        <v>2</v>
      </c>
      <c r="BB26" s="56">
        <v>3</v>
      </c>
      <c r="BC26" s="56">
        <v>3</v>
      </c>
      <c r="BD26" s="56">
        <v>5</v>
      </c>
      <c r="BE26" s="56">
        <v>3</v>
      </c>
      <c r="BF26" s="56">
        <v>4</v>
      </c>
      <c r="BG26" s="56">
        <v>5</v>
      </c>
      <c r="BH26" s="56">
        <v>4</v>
      </c>
      <c r="BI26" s="56">
        <v>4</v>
      </c>
      <c r="BJ26" s="56">
        <v>4</v>
      </c>
      <c r="BK26" s="56">
        <v>5</v>
      </c>
      <c r="BL26" s="56">
        <v>5</v>
      </c>
      <c r="BM26" s="61">
        <f>SUM(AU26:BL26)</f>
        <v>60</v>
      </c>
      <c r="BN26" s="56">
        <v>1</v>
      </c>
      <c r="BO26" s="56">
        <v>1</v>
      </c>
      <c r="BP26" s="56">
        <v>1</v>
      </c>
      <c r="BQ26" s="56">
        <v>5</v>
      </c>
      <c r="BR26" s="56">
        <v>4</v>
      </c>
      <c r="BS26" s="56">
        <v>4</v>
      </c>
      <c r="BT26" s="56">
        <v>2</v>
      </c>
      <c r="BU26" s="56">
        <v>2</v>
      </c>
      <c r="BV26" s="56">
        <v>2</v>
      </c>
      <c r="BW26" s="56">
        <v>4</v>
      </c>
      <c r="BX26" s="56">
        <v>3</v>
      </c>
      <c r="BY26" s="56">
        <v>4</v>
      </c>
      <c r="BZ26" s="56">
        <v>4</v>
      </c>
      <c r="CA26" s="56">
        <v>4</v>
      </c>
      <c r="CB26" s="56">
        <v>4</v>
      </c>
      <c r="CC26" s="56">
        <v>4</v>
      </c>
      <c r="CD26" s="56">
        <v>4</v>
      </c>
      <c r="CE26" s="56">
        <v>4</v>
      </c>
      <c r="CF26" s="61">
        <f>SUM(SUM(BN26:CE26))</f>
        <v>57</v>
      </c>
      <c r="CG26" s="61">
        <f>AVERAGE(CF26,BM26)</f>
        <v>58.5</v>
      </c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61"/>
      <c r="DO26" s="84"/>
      <c r="DP26" s="72">
        <f t="shared" si="1"/>
        <v>58.637362637362635</v>
      </c>
      <c r="DQ26" s="61">
        <f t="shared" si="10"/>
        <v>58.35164835164835</v>
      </c>
      <c r="DR26" s="61">
        <f t="shared" si="7"/>
        <v>58.92307692307692</v>
      </c>
      <c r="DS26" s="61">
        <f t="shared" si="2"/>
        <v>-0.5714285714285694</v>
      </c>
      <c r="DT26" s="74">
        <f t="shared" si="8"/>
        <v>6.8908456937219536E-3</v>
      </c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</row>
    <row r="27" spans="1:1030" s="15" customFormat="1" ht="13.95" customHeight="1" x14ac:dyDescent="0.3">
      <c r="A27" s="27">
        <v>53</v>
      </c>
      <c r="B27" s="56">
        <v>24</v>
      </c>
      <c r="C27" s="80" t="s">
        <v>48</v>
      </c>
      <c r="D27" s="83">
        <f t="shared" si="3"/>
        <v>279</v>
      </c>
      <c r="E27" s="56">
        <v>86</v>
      </c>
      <c r="F27" s="56">
        <v>193</v>
      </c>
      <c r="G27" s="56">
        <v>1</v>
      </c>
      <c r="H27" s="56">
        <v>1</v>
      </c>
      <c r="I27" s="56">
        <v>1</v>
      </c>
      <c r="J27" s="56">
        <v>2</v>
      </c>
      <c r="K27" s="56">
        <v>2</v>
      </c>
      <c r="L27" s="56">
        <v>5</v>
      </c>
      <c r="M27" s="56">
        <v>4</v>
      </c>
      <c r="N27" s="56">
        <v>3</v>
      </c>
      <c r="O27" s="56">
        <v>4</v>
      </c>
      <c r="P27" s="56">
        <v>4</v>
      </c>
      <c r="Q27" s="56">
        <v>4</v>
      </c>
      <c r="R27" s="56">
        <v>5</v>
      </c>
      <c r="S27" s="56">
        <v>4</v>
      </c>
      <c r="T27" s="56">
        <v>3</v>
      </c>
      <c r="U27" s="56">
        <v>4</v>
      </c>
      <c r="V27" s="56">
        <v>5</v>
      </c>
      <c r="W27" s="56">
        <v>4</v>
      </c>
      <c r="X27" s="61">
        <f t="shared" si="11"/>
        <v>56</v>
      </c>
      <c r="Y27" s="56">
        <v>1</v>
      </c>
      <c r="Z27" s="56">
        <v>1</v>
      </c>
      <c r="AA27" s="56">
        <v>1</v>
      </c>
      <c r="AB27" s="56">
        <v>5</v>
      </c>
      <c r="AC27" s="56">
        <v>3</v>
      </c>
      <c r="AD27" s="56">
        <v>5</v>
      </c>
      <c r="AE27" s="56">
        <v>5</v>
      </c>
      <c r="AF27" s="56">
        <v>4</v>
      </c>
      <c r="AG27" s="56">
        <v>4</v>
      </c>
      <c r="AH27" s="56">
        <v>5</v>
      </c>
      <c r="AI27" s="56">
        <v>5</v>
      </c>
      <c r="AJ27" s="56">
        <v>3</v>
      </c>
      <c r="AK27" s="56">
        <v>3</v>
      </c>
      <c r="AL27" s="56">
        <v>4</v>
      </c>
      <c r="AM27" s="56">
        <v>4</v>
      </c>
      <c r="AN27" s="56">
        <v>4</v>
      </c>
      <c r="AO27" s="56">
        <v>4</v>
      </c>
      <c r="AP27" s="61">
        <f t="shared" si="12"/>
        <v>61</v>
      </c>
      <c r="AQ27" s="61">
        <f t="shared" si="13"/>
        <v>58.5</v>
      </c>
      <c r="AR27" s="56">
        <f t="shared" si="0"/>
        <v>0</v>
      </c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61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61"/>
      <c r="CG27" s="61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61"/>
      <c r="DO27" s="84"/>
      <c r="DP27" s="72">
        <f t="shared" si="1"/>
        <v>58.5</v>
      </c>
      <c r="DQ27" s="61">
        <f t="shared" si="10"/>
        <v>56</v>
      </c>
      <c r="DR27" s="61">
        <f t="shared" si="7"/>
        <v>61</v>
      </c>
      <c r="DS27" s="61">
        <f t="shared" si="2"/>
        <v>-5</v>
      </c>
      <c r="DT27" s="74">
        <f t="shared" si="8"/>
        <v>6.0436477024491245E-2</v>
      </c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</row>
    <row r="28" spans="1:1030" s="15" customFormat="1" ht="13.95" customHeight="1" x14ac:dyDescent="0.3">
      <c r="A28" s="28">
        <v>57</v>
      </c>
      <c r="B28" s="56">
        <v>25</v>
      </c>
      <c r="C28" s="80" t="s">
        <v>71</v>
      </c>
      <c r="D28" s="83">
        <f t="shared" si="3"/>
        <v>129</v>
      </c>
      <c r="E28" s="56">
        <v>62</v>
      </c>
      <c r="F28" s="56">
        <v>67</v>
      </c>
      <c r="G28" s="56">
        <v>1</v>
      </c>
      <c r="H28" s="56">
        <v>1</v>
      </c>
      <c r="I28" s="56">
        <v>1</v>
      </c>
      <c r="J28" s="56">
        <v>2</v>
      </c>
      <c r="K28" s="56">
        <v>4</v>
      </c>
      <c r="L28" s="56">
        <v>4</v>
      </c>
      <c r="M28" s="56">
        <v>4</v>
      </c>
      <c r="N28" s="56">
        <v>2</v>
      </c>
      <c r="O28" s="56">
        <v>4</v>
      </c>
      <c r="P28" s="56">
        <v>4</v>
      </c>
      <c r="Q28" s="56">
        <v>4</v>
      </c>
      <c r="R28" s="56">
        <v>4</v>
      </c>
      <c r="S28" s="56">
        <v>4</v>
      </c>
      <c r="T28" s="56">
        <v>4</v>
      </c>
      <c r="U28" s="56">
        <v>3</v>
      </c>
      <c r="V28" s="56">
        <v>4</v>
      </c>
      <c r="W28" s="56">
        <v>3</v>
      </c>
      <c r="X28" s="61">
        <f t="shared" si="11"/>
        <v>53</v>
      </c>
      <c r="Y28" s="56">
        <v>1</v>
      </c>
      <c r="Z28" s="56">
        <v>1</v>
      </c>
      <c r="AA28" s="56">
        <v>1</v>
      </c>
      <c r="AB28" s="56">
        <v>5</v>
      </c>
      <c r="AC28" s="56">
        <v>4</v>
      </c>
      <c r="AD28" s="56">
        <v>4</v>
      </c>
      <c r="AE28" s="56">
        <v>5</v>
      </c>
      <c r="AF28" s="56">
        <v>4</v>
      </c>
      <c r="AG28" s="56">
        <v>5</v>
      </c>
      <c r="AH28" s="56">
        <v>5</v>
      </c>
      <c r="AI28" s="56">
        <v>4</v>
      </c>
      <c r="AJ28" s="56">
        <v>5</v>
      </c>
      <c r="AK28" s="56">
        <v>4</v>
      </c>
      <c r="AL28" s="56">
        <v>4</v>
      </c>
      <c r="AM28" s="56">
        <v>4</v>
      </c>
      <c r="AN28" s="56">
        <v>4</v>
      </c>
      <c r="AO28" s="56">
        <v>4</v>
      </c>
      <c r="AP28" s="61">
        <f t="shared" si="12"/>
        <v>64</v>
      </c>
      <c r="AQ28" s="61">
        <f t="shared" si="13"/>
        <v>58.5</v>
      </c>
      <c r="AR28" s="56">
        <f t="shared" si="0"/>
        <v>0</v>
      </c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61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61"/>
      <c r="CG28" s="61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61"/>
      <c r="DO28" s="84"/>
      <c r="DP28" s="72">
        <f t="shared" si="1"/>
        <v>58.5</v>
      </c>
      <c r="DQ28" s="61">
        <f t="shared" si="10"/>
        <v>53</v>
      </c>
      <c r="DR28" s="61">
        <f t="shared" si="7"/>
        <v>64</v>
      </c>
      <c r="DS28" s="61">
        <f t="shared" si="2"/>
        <v>-11</v>
      </c>
      <c r="DT28" s="74">
        <f t="shared" si="8"/>
        <v>0.13296024945388071</v>
      </c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</row>
    <row r="29" spans="1:1030" s="15" customFormat="1" ht="13.95" customHeight="1" x14ac:dyDescent="0.3">
      <c r="A29" s="27">
        <v>69</v>
      </c>
      <c r="B29" s="56">
        <v>26</v>
      </c>
      <c r="C29" s="80" t="s">
        <v>74</v>
      </c>
      <c r="D29" s="83">
        <f t="shared" si="3"/>
        <v>142</v>
      </c>
      <c r="E29" s="56">
        <v>74</v>
      </c>
      <c r="F29" s="56">
        <v>68</v>
      </c>
      <c r="G29" s="56">
        <v>1</v>
      </c>
      <c r="H29" s="56">
        <v>1</v>
      </c>
      <c r="I29" s="56">
        <v>1</v>
      </c>
      <c r="J29" s="56">
        <v>3</v>
      </c>
      <c r="K29" s="56">
        <v>1</v>
      </c>
      <c r="L29" s="56">
        <v>4</v>
      </c>
      <c r="M29" s="56">
        <v>4</v>
      </c>
      <c r="N29" s="56">
        <v>4</v>
      </c>
      <c r="O29" s="56">
        <v>3</v>
      </c>
      <c r="P29" s="56">
        <v>4</v>
      </c>
      <c r="Q29" s="56">
        <v>4</v>
      </c>
      <c r="R29" s="56">
        <v>3</v>
      </c>
      <c r="S29" s="56">
        <v>5</v>
      </c>
      <c r="T29" s="56">
        <v>4</v>
      </c>
      <c r="U29" s="56">
        <v>3</v>
      </c>
      <c r="V29" s="56">
        <v>4</v>
      </c>
      <c r="W29" s="56">
        <v>2</v>
      </c>
      <c r="X29" s="61">
        <f t="shared" si="11"/>
        <v>51</v>
      </c>
      <c r="Y29" s="56">
        <v>1</v>
      </c>
      <c r="Z29" s="56">
        <v>1</v>
      </c>
      <c r="AA29" s="56">
        <v>1</v>
      </c>
      <c r="AB29" s="56">
        <v>4</v>
      </c>
      <c r="AC29" s="56">
        <v>3</v>
      </c>
      <c r="AD29" s="56">
        <v>4</v>
      </c>
      <c r="AE29" s="56">
        <v>5</v>
      </c>
      <c r="AF29" s="56">
        <v>4</v>
      </c>
      <c r="AG29" s="56">
        <v>3</v>
      </c>
      <c r="AH29" s="56">
        <v>5</v>
      </c>
      <c r="AI29" s="56">
        <v>5</v>
      </c>
      <c r="AJ29" s="56">
        <v>4</v>
      </c>
      <c r="AK29" s="56">
        <v>3</v>
      </c>
      <c r="AL29" s="56">
        <v>4</v>
      </c>
      <c r="AM29" s="56">
        <v>3</v>
      </c>
      <c r="AN29" s="56">
        <v>5</v>
      </c>
      <c r="AO29" s="56">
        <v>3</v>
      </c>
      <c r="AP29" s="61">
        <f t="shared" si="12"/>
        <v>58</v>
      </c>
      <c r="AQ29" s="61">
        <f t="shared" si="13"/>
        <v>54.5</v>
      </c>
      <c r="AR29" s="56">
        <f t="shared" si="0"/>
        <v>105</v>
      </c>
      <c r="AS29" s="56">
        <v>75</v>
      </c>
      <c r="AT29" s="56">
        <v>30</v>
      </c>
      <c r="AU29" s="56">
        <v>1</v>
      </c>
      <c r="AV29" s="56">
        <v>1</v>
      </c>
      <c r="AW29" s="56">
        <v>1</v>
      </c>
      <c r="AX29" s="56">
        <v>4</v>
      </c>
      <c r="AY29" s="56">
        <v>2</v>
      </c>
      <c r="AZ29" s="56">
        <v>5</v>
      </c>
      <c r="BA29" s="56">
        <v>3</v>
      </c>
      <c r="BB29" s="56">
        <v>2</v>
      </c>
      <c r="BC29" s="56">
        <v>2</v>
      </c>
      <c r="BD29" s="56">
        <v>5</v>
      </c>
      <c r="BE29" s="56">
        <v>4</v>
      </c>
      <c r="BF29" s="56">
        <v>5</v>
      </c>
      <c r="BG29" s="56">
        <v>4</v>
      </c>
      <c r="BH29" s="56">
        <v>4</v>
      </c>
      <c r="BI29" s="56">
        <v>5</v>
      </c>
      <c r="BJ29" s="56">
        <v>5</v>
      </c>
      <c r="BK29" s="56">
        <v>5</v>
      </c>
      <c r="BL29" s="56">
        <v>5</v>
      </c>
      <c r="BM29" s="61">
        <f>SUM(AU29:BL29)</f>
        <v>63</v>
      </c>
      <c r="BN29" s="56">
        <v>1</v>
      </c>
      <c r="BO29" s="56">
        <v>1</v>
      </c>
      <c r="BP29" s="56">
        <v>1</v>
      </c>
      <c r="BQ29" s="56">
        <v>5</v>
      </c>
      <c r="BR29" s="56">
        <v>4</v>
      </c>
      <c r="BS29" s="56">
        <v>4</v>
      </c>
      <c r="BT29" s="56">
        <v>4</v>
      </c>
      <c r="BU29" s="56">
        <v>2</v>
      </c>
      <c r="BV29" s="56">
        <v>2</v>
      </c>
      <c r="BW29" s="56">
        <v>5</v>
      </c>
      <c r="BX29" s="56">
        <v>4</v>
      </c>
      <c r="BY29" s="56">
        <v>4</v>
      </c>
      <c r="BZ29" s="56">
        <v>4</v>
      </c>
      <c r="CA29" s="56">
        <v>4</v>
      </c>
      <c r="CB29" s="56">
        <v>3</v>
      </c>
      <c r="CC29" s="56">
        <v>5</v>
      </c>
      <c r="CD29" s="56">
        <v>4</v>
      </c>
      <c r="CE29" s="56">
        <v>2</v>
      </c>
      <c r="CF29" s="61">
        <f>SUM(SUM(BN29:CE29))</f>
        <v>59</v>
      </c>
      <c r="CG29" s="61">
        <f>AVERAGE(CF29,BM29)</f>
        <v>61</v>
      </c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61"/>
      <c r="DO29" s="84"/>
      <c r="DP29" s="72">
        <f t="shared" si="1"/>
        <v>58.312849162011176</v>
      </c>
      <c r="DQ29" s="61">
        <f t="shared" si="10"/>
        <v>58.039106145251395</v>
      </c>
      <c r="DR29" s="61">
        <f t="shared" si="7"/>
        <v>58.58659217877095</v>
      </c>
      <c r="DS29" s="61">
        <f t="shared" si="2"/>
        <v>-0.54748603351955438</v>
      </c>
      <c r="DT29" s="74">
        <f t="shared" si="8"/>
        <v>6.6388642035142571E-3</v>
      </c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</row>
    <row r="30" spans="1:1030" s="15" customFormat="1" ht="13.95" customHeight="1" x14ac:dyDescent="0.3">
      <c r="A30" s="27">
        <v>24</v>
      </c>
      <c r="B30" s="56">
        <v>27</v>
      </c>
      <c r="C30" s="80" t="s">
        <v>61</v>
      </c>
      <c r="D30" s="83">
        <v>0</v>
      </c>
      <c r="E30" s="55">
        <v>0</v>
      </c>
      <c r="F30" s="55">
        <v>0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68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68"/>
      <c r="AQ30" s="68"/>
      <c r="AR30" s="56">
        <f t="shared" si="0"/>
        <v>97</v>
      </c>
      <c r="AS30" s="56">
        <v>62</v>
      </c>
      <c r="AT30" s="56">
        <v>35</v>
      </c>
      <c r="AU30" s="55">
        <v>1</v>
      </c>
      <c r="AV30" s="55">
        <v>1</v>
      </c>
      <c r="AW30" s="55">
        <v>1</v>
      </c>
      <c r="AX30" s="56">
        <v>3</v>
      </c>
      <c r="AY30" s="56">
        <v>2</v>
      </c>
      <c r="AZ30" s="56">
        <v>4</v>
      </c>
      <c r="BA30" s="56">
        <v>3</v>
      </c>
      <c r="BB30" s="56">
        <v>3</v>
      </c>
      <c r="BC30" s="56">
        <v>3</v>
      </c>
      <c r="BD30" s="56">
        <v>3</v>
      </c>
      <c r="BE30" s="56">
        <v>4</v>
      </c>
      <c r="BF30" s="56">
        <v>4</v>
      </c>
      <c r="BG30" s="56">
        <v>3</v>
      </c>
      <c r="BH30" s="56">
        <v>3</v>
      </c>
      <c r="BI30" s="56">
        <v>5</v>
      </c>
      <c r="BJ30" s="56">
        <v>4</v>
      </c>
      <c r="BK30" s="56">
        <v>5</v>
      </c>
      <c r="BL30" s="56">
        <v>4</v>
      </c>
      <c r="BM30" s="61">
        <f>SUM(AU30:BL30)</f>
        <v>56</v>
      </c>
      <c r="BN30" s="55">
        <v>1</v>
      </c>
      <c r="BO30" s="55">
        <v>1</v>
      </c>
      <c r="BP30" s="55">
        <v>1</v>
      </c>
      <c r="BQ30" s="56">
        <v>5</v>
      </c>
      <c r="BR30" s="56">
        <v>4</v>
      </c>
      <c r="BS30" s="56">
        <v>4</v>
      </c>
      <c r="BT30" s="56">
        <v>4</v>
      </c>
      <c r="BU30" s="56">
        <v>3</v>
      </c>
      <c r="BV30" s="56">
        <v>2</v>
      </c>
      <c r="BW30" s="56">
        <v>4</v>
      </c>
      <c r="BX30" s="56">
        <v>4</v>
      </c>
      <c r="BY30" s="56">
        <v>4</v>
      </c>
      <c r="BZ30" s="56">
        <v>4</v>
      </c>
      <c r="CA30" s="56">
        <v>5</v>
      </c>
      <c r="CB30" s="56">
        <v>3</v>
      </c>
      <c r="CC30" s="56">
        <v>4</v>
      </c>
      <c r="CD30" s="56">
        <v>3</v>
      </c>
      <c r="CE30" s="56">
        <v>4</v>
      </c>
      <c r="CF30" s="61">
        <f>SUM(SUM(BN30:CE30))</f>
        <v>60</v>
      </c>
      <c r="CG30" s="61">
        <f>AVERAGE(CF30,BM30)</f>
        <v>58</v>
      </c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61"/>
      <c r="DO30" s="84"/>
      <c r="DP30" s="72">
        <f t="shared" si="1"/>
        <v>58</v>
      </c>
      <c r="DQ30" s="61">
        <f t="shared" si="10"/>
        <v>56</v>
      </c>
      <c r="DR30" s="61">
        <f t="shared" si="7"/>
        <v>60</v>
      </c>
      <c r="DS30" s="61">
        <f t="shared" si="2"/>
        <v>-4</v>
      </c>
      <c r="DT30" s="74">
        <f t="shared" si="8"/>
        <v>4.8765984909417075E-2</v>
      </c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</row>
    <row r="31" spans="1:1030" s="15" customFormat="1" ht="13.95" customHeight="1" x14ac:dyDescent="0.3">
      <c r="A31" s="27">
        <v>50</v>
      </c>
      <c r="B31" s="56">
        <v>28</v>
      </c>
      <c r="C31" s="80" t="s">
        <v>53</v>
      </c>
      <c r="D31" s="83">
        <f t="shared" ref="D31:D48" si="14">SUM(E31:F31)</f>
        <v>62</v>
      </c>
      <c r="E31" s="56">
        <v>62</v>
      </c>
      <c r="F31" s="56">
        <v>0</v>
      </c>
      <c r="G31" s="56">
        <v>1</v>
      </c>
      <c r="H31" s="56">
        <v>1</v>
      </c>
      <c r="I31" s="56">
        <v>0</v>
      </c>
      <c r="J31" s="56">
        <v>4</v>
      </c>
      <c r="K31" s="56">
        <v>4</v>
      </c>
      <c r="L31" s="56">
        <v>4</v>
      </c>
      <c r="M31" s="56">
        <v>4</v>
      </c>
      <c r="N31" s="56">
        <v>3</v>
      </c>
      <c r="O31" s="56">
        <v>3</v>
      </c>
      <c r="P31" s="56">
        <v>2</v>
      </c>
      <c r="Q31" s="56">
        <v>4</v>
      </c>
      <c r="R31" s="56">
        <v>2</v>
      </c>
      <c r="S31" s="56">
        <v>4</v>
      </c>
      <c r="T31" s="56">
        <v>4</v>
      </c>
      <c r="U31" s="56">
        <v>4</v>
      </c>
      <c r="V31" s="56">
        <v>4</v>
      </c>
      <c r="W31" s="56">
        <v>3</v>
      </c>
      <c r="X31" s="61">
        <f>SUM(G31:W31)</f>
        <v>51</v>
      </c>
      <c r="Y31" s="56">
        <v>1</v>
      </c>
      <c r="Z31" s="56">
        <v>1</v>
      </c>
      <c r="AA31" s="56">
        <v>0</v>
      </c>
      <c r="AB31" s="56">
        <v>5</v>
      </c>
      <c r="AC31" s="56">
        <v>4</v>
      </c>
      <c r="AD31" s="56">
        <v>5</v>
      </c>
      <c r="AE31" s="56">
        <v>5</v>
      </c>
      <c r="AF31" s="56">
        <v>4</v>
      </c>
      <c r="AG31" s="56">
        <v>3</v>
      </c>
      <c r="AH31" s="56">
        <v>4</v>
      </c>
      <c r="AI31" s="56">
        <v>4</v>
      </c>
      <c r="AJ31" s="56">
        <v>5</v>
      </c>
      <c r="AK31" s="56">
        <v>5</v>
      </c>
      <c r="AL31" s="56">
        <v>4</v>
      </c>
      <c r="AM31" s="56">
        <v>5</v>
      </c>
      <c r="AN31" s="56">
        <v>5</v>
      </c>
      <c r="AO31" s="56">
        <v>5</v>
      </c>
      <c r="AP31" s="61">
        <f>SUM(Y31:AO31)</f>
        <v>65</v>
      </c>
      <c r="AQ31" s="61">
        <f>AVERAGE(AP31,X31)</f>
        <v>58</v>
      </c>
      <c r="AR31" s="56">
        <f t="shared" si="0"/>
        <v>58</v>
      </c>
      <c r="AS31" s="56">
        <v>58</v>
      </c>
      <c r="AT31" s="56"/>
      <c r="AU31" s="56">
        <v>1</v>
      </c>
      <c r="AV31" s="56">
        <v>1</v>
      </c>
      <c r="AW31" s="56">
        <v>0</v>
      </c>
      <c r="AX31" s="56">
        <v>4</v>
      </c>
      <c r="AY31" s="56">
        <v>4</v>
      </c>
      <c r="AZ31" s="56">
        <v>4</v>
      </c>
      <c r="BA31" s="56">
        <v>3</v>
      </c>
      <c r="BB31" s="56">
        <v>2</v>
      </c>
      <c r="BC31" s="56">
        <v>2</v>
      </c>
      <c r="BD31" s="56">
        <v>4</v>
      </c>
      <c r="BE31" s="56">
        <v>4</v>
      </c>
      <c r="BF31" s="56">
        <v>4</v>
      </c>
      <c r="BG31" s="56">
        <v>3</v>
      </c>
      <c r="BH31" s="56">
        <v>3</v>
      </c>
      <c r="BI31" s="56">
        <v>5</v>
      </c>
      <c r="BJ31" s="56">
        <v>5</v>
      </c>
      <c r="BK31" s="56">
        <v>5</v>
      </c>
      <c r="BL31" s="56">
        <v>4</v>
      </c>
      <c r="BM31" s="61">
        <f>SUM(AU31:BL31)</f>
        <v>58</v>
      </c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61"/>
      <c r="CG31" s="61">
        <f>BM31</f>
        <v>58</v>
      </c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61"/>
      <c r="DO31" s="84"/>
      <c r="DP31" s="72">
        <f t="shared" si="1"/>
        <v>56.191666666666663</v>
      </c>
      <c r="DQ31" s="61">
        <f t="shared" si="10"/>
        <v>54.383333333333333</v>
      </c>
      <c r="DR31" s="61">
        <v>58</v>
      </c>
      <c r="DS31" s="61">
        <f t="shared" si="2"/>
        <v>-3.6166666666666671</v>
      </c>
      <c r="DT31" s="74">
        <f t="shared" si="8"/>
        <v>4.5511544273314802E-2</v>
      </c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  <c r="AMK31" s="16"/>
      <c r="AML31" s="16"/>
      <c r="AMM31" s="16"/>
      <c r="AMN31" s="16"/>
      <c r="AMO31" s="16"/>
      <c r="AMP31" s="16"/>
    </row>
    <row r="32" spans="1:1030" s="20" customFormat="1" ht="13.95" customHeight="1" x14ac:dyDescent="0.3">
      <c r="A32" s="27"/>
      <c r="B32" s="56">
        <v>29</v>
      </c>
      <c r="C32" s="80" t="s">
        <v>93</v>
      </c>
      <c r="D32" s="83">
        <f t="shared" si="14"/>
        <v>0</v>
      </c>
      <c r="E32" s="55">
        <v>0</v>
      </c>
      <c r="F32" s="55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61"/>
      <c r="Y32" s="56"/>
      <c r="Z32" s="56"/>
      <c r="AA32" s="56"/>
      <c r="AB32" s="56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61"/>
      <c r="AQ32" s="61"/>
      <c r="AR32" s="56">
        <f t="shared" si="0"/>
        <v>83</v>
      </c>
      <c r="AS32" s="56">
        <v>50</v>
      </c>
      <c r="AT32" s="56">
        <v>33</v>
      </c>
      <c r="AU32" s="56">
        <v>1</v>
      </c>
      <c r="AV32" s="56">
        <v>1</v>
      </c>
      <c r="AW32" s="56">
        <v>1</v>
      </c>
      <c r="AX32" s="56">
        <v>4</v>
      </c>
      <c r="AY32" s="56">
        <v>4</v>
      </c>
      <c r="AZ32" s="56">
        <v>4</v>
      </c>
      <c r="BA32" s="56">
        <v>3</v>
      </c>
      <c r="BB32" s="56">
        <v>2</v>
      </c>
      <c r="BC32" s="56">
        <v>2</v>
      </c>
      <c r="BD32" s="56">
        <v>3</v>
      </c>
      <c r="BE32" s="56">
        <v>4</v>
      </c>
      <c r="BF32" s="56">
        <v>5</v>
      </c>
      <c r="BG32" s="56">
        <v>3</v>
      </c>
      <c r="BH32" s="56">
        <v>3</v>
      </c>
      <c r="BI32" s="56">
        <v>3</v>
      </c>
      <c r="BJ32" s="56">
        <v>5</v>
      </c>
      <c r="BK32" s="56">
        <v>2</v>
      </c>
      <c r="BL32" s="56">
        <v>5</v>
      </c>
      <c r="BM32" s="61">
        <f>SUM(AU32:BL32)</f>
        <v>55</v>
      </c>
      <c r="BN32" s="56">
        <v>1</v>
      </c>
      <c r="BO32" s="56">
        <v>1</v>
      </c>
      <c r="BP32" s="56">
        <v>1</v>
      </c>
      <c r="BQ32" s="56">
        <v>5</v>
      </c>
      <c r="BR32" s="56">
        <v>5</v>
      </c>
      <c r="BS32" s="56">
        <v>4</v>
      </c>
      <c r="BT32" s="56">
        <v>2</v>
      </c>
      <c r="BU32" s="56">
        <v>2</v>
      </c>
      <c r="BV32" s="56">
        <v>3</v>
      </c>
      <c r="BW32" s="56">
        <v>5</v>
      </c>
      <c r="BX32" s="56">
        <v>4</v>
      </c>
      <c r="BY32" s="56">
        <v>5</v>
      </c>
      <c r="BZ32" s="56">
        <v>5</v>
      </c>
      <c r="CA32" s="56">
        <v>4</v>
      </c>
      <c r="CB32" s="56">
        <v>4</v>
      </c>
      <c r="CC32" s="56">
        <v>4</v>
      </c>
      <c r="CD32" s="56">
        <v>3</v>
      </c>
      <c r="CE32" s="56">
        <v>3</v>
      </c>
      <c r="CF32" s="61">
        <f>SUM(SUM(BN32:CE32))</f>
        <v>61</v>
      </c>
      <c r="CG32" s="61">
        <f>AVERAGE(CF32,BM32)</f>
        <v>58</v>
      </c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61"/>
      <c r="DO32" s="84"/>
      <c r="DP32" s="72">
        <f t="shared" si="1"/>
        <v>58</v>
      </c>
      <c r="DQ32" s="61">
        <f t="shared" si="10"/>
        <v>55</v>
      </c>
      <c r="DR32" s="61">
        <f t="shared" si="7"/>
        <v>61</v>
      </c>
      <c r="DS32" s="61">
        <f t="shared" si="2"/>
        <v>-6</v>
      </c>
      <c r="DT32" s="74">
        <f t="shared" si="8"/>
        <v>7.3148977364125595E-2</v>
      </c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</row>
    <row r="33" spans="1:1030" s="15" customFormat="1" ht="13.95" customHeight="1" x14ac:dyDescent="0.3">
      <c r="A33" s="29">
        <v>76</v>
      </c>
      <c r="B33" s="56">
        <v>30</v>
      </c>
      <c r="C33" s="80" t="s">
        <v>67</v>
      </c>
      <c r="D33" s="83">
        <f t="shared" si="14"/>
        <v>134</v>
      </c>
      <c r="E33" s="55">
        <v>63</v>
      </c>
      <c r="F33" s="55">
        <v>71</v>
      </c>
      <c r="G33" s="56">
        <v>1</v>
      </c>
      <c r="H33" s="56">
        <v>1</v>
      </c>
      <c r="I33" s="56">
        <v>1</v>
      </c>
      <c r="J33" s="56">
        <v>3</v>
      </c>
      <c r="K33" s="56">
        <v>3</v>
      </c>
      <c r="L33" s="56">
        <v>4</v>
      </c>
      <c r="M33" s="56">
        <v>4</v>
      </c>
      <c r="N33" s="56">
        <v>3</v>
      </c>
      <c r="O33" s="56">
        <v>2</v>
      </c>
      <c r="P33" s="56">
        <v>4</v>
      </c>
      <c r="Q33" s="56">
        <v>4</v>
      </c>
      <c r="R33" s="56">
        <v>3</v>
      </c>
      <c r="S33" s="56">
        <v>4</v>
      </c>
      <c r="T33" s="56">
        <v>2</v>
      </c>
      <c r="U33" s="56">
        <v>4</v>
      </c>
      <c r="V33" s="56">
        <v>4</v>
      </c>
      <c r="W33" s="56">
        <v>3</v>
      </c>
      <c r="X33" s="61">
        <f t="shared" ref="X33:X45" si="15">SUM(G33:W33)</f>
        <v>50</v>
      </c>
      <c r="Y33" s="56">
        <v>1</v>
      </c>
      <c r="Z33" s="56">
        <v>1</v>
      </c>
      <c r="AA33" s="56">
        <v>1</v>
      </c>
      <c r="AB33" s="56">
        <v>4</v>
      </c>
      <c r="AC33" s="56">
        <v>4</v>
      </c>
      <c r="AD33" s="56">
        <v>5</v>
      </c>
      <c r="AE33" s="56">
        <v>4</v>
      </c>
      <c r="AF33" s="56">
        <v>3</v>
      </c>
      <c r="AG33" s="56">
        <v>3</v>
      </c>
      <c r="AH33" s="56">
        <v>4</v>
      </c>
      <c r="AI33" s="56">
        <v>4</v>
      </c>
      <c r="AJ33" s="56">
        <v>4</v>
      </c>
      <c r="AK33" s="56">
        <v>4</v>
      </c>
      <c r="AL33" s="56">
        <v>4</v>
      </c>
      <c r="AM33" s="56">
        <v>3</v>
      </c>
      <c r="AN33" s="56">
        <v>4</v>
      </c>
      <c r="AO33" s="56">
        <v>4</v>
      </c>
      <c r="AP33" s="61">
        <f t="shared" ref="AP33:AP42" si="16">SUM(Y33:AO33)</f>
        <v>57</v>
      </c>
      <c r="AQ33" s="61">
        <f>AVERAGE(AP33,X33)</f>
        <v>53.5</v>
      </c>
      <c r="AR33" s="56">
        <f t="shared" si="0"/>
        <v>118</v>
      </c>
      <c r="AS33" s="56">
        <v>58</v>
      </c>
      <c r="AT33" s="56">
        <v>60</v>
      </c>
      <c r="AU33" s="56">
        <v>1</v>
      </c>
      <c r="AV33" s="56">
        <v>1</v>
      </c>
      <c r="AW33" s="56">
        <v>1</v>
      </c>
      <c r="AX33" s="56">
        <v>4</v>
      </c>
      <c r="AY33" s="56">
        <v>3</v>
      </c>
      <c r="AZ33" s="56">
        <v>5</v>
      </c>
      <c r="BA33" s="56">
        <v>4</v>
      </c>
      <c r="BB33" s="56">
        <v>3</v>
      </c>
      <c r="BC33" s="56">
        <v>1</v>
      </c>
      <c r="BD33" s="56">
        <v>5</v>
      </c>
      <c r="BE33" s="56">
        <v>4</v>
      </c>
      <c r="BF33" s="56">
        <v>5</v>
      </c>
      <c r="BG33" s="56">
        <v>3</v>
      </c>
      <c r="BH33" s="56">
        <v>3</v>
      </c>
      <c r="BI33" s="56">
        <v>5</v>
      </c>
      <c r="BJ33" s="56">
        <v>5</v>
      </c>
      <c r="BK33" s="56">
        <v>5</v>
      </c>
      <c r="BL33" s="56">
        <v>5</v>
      </c>
      <c r="BM33" s="61">
        <f>SUM(AU33:BL33)</f>
        <v>63</v>
      </c>
      <c r="BN33" s="56">
        <v>1</v>
      </c>
      <c r="BO33" s="56">
        <v>1</v>
      </c>
      <c r="BP33" s="56">
        <v>1</v>
      </c>
      <c r="BQ33" s="56">
        <v>5</v>
      </c>
      <c r="BR33" s="56">
        <v>4</v>
      </c>
      <c r="BS33" s="56">
        <v>5</v>
      </c>
      <c r="BT33" s="56">
        <v>3</v>
      </c>
      <c r="BU33" s="56">
        <v>1</v>
      </c>
      <c r="BV33" s="56">
        <v>0</v>
      </c>
      <c r="BW33" s="56">
        <v>4</v>
      </c>
      <c r="BX33" s="56">
        <v>3</v>
      </c>
      <c r="BY33" s="56">
        <v>5</v>
      </c>
      <c r="BZ33" s="56">
        <v>2</v>
      </c>
      <c r="CA33" s="56">
        <v>4</v>
      </c>
      <c r="CB33" s="56">
        <v>5</v>
      </c>
      <c r="CC33" s="56">
        <v>5</v>
      </c>
      <c r="CD33" s="56">
        <v>4</v>
      </c>
      <c r="CE33" s="56">
        <v>5</v>
      </c>
      <c r="CF33" s="61">
        <f>SUM(SUM(BN33:CE33))</f>
        <v>58</v>
      </c>
      <c r="CG33" s="61">
        <f>AVERAGE(CF33,BM33)</f>
        <v>60.5</v>
      </c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61"/>
      <c r="DO33" s="84"/>
      <c r="DP33" s="72">
        <f t="shared" si="1"/>
        <v>57.737569060773481</v>
      </c>
      <c r="DQ33" s="61">
        <f t="shared" si="10"/>
        <v>58.475138121546962</v>
      </c>
      <c r="DR33" s="61">
        <f>(E33*AP33)/(E33)</f>
        <v>57</v>
      </c>
      <c r="DS33" s="61">
        <f t="shared" si="2"/>
        <v>1.4751381215469621</v>
      </c>
      <c r="DT33" s="74">
        <f t="shared" si="8"/>
        <v>1.806588302730092E-2</v>
      </c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  <c r="AML33" s="16"/>
      <c r="AMM33" s="16"/>
      <c r="AMN33" s="16"/>
      <c r="AMO33" s="16"/>
      <c r="AMP33" s="16"/>
    </row>
    <row r="34" spans="1:1030" s="15" customFormat="1" ht="13.95" customHeight="1" x14ac:dyDescent="0.3">
      <c r="A34" s="27">
        <v>58</v>
      </c>
      <c r="B34" s="56">
        <v>31</v>
      </c>
      <c r="C34" s="80" t="s">
        <v>62</v>
      </c>
      <c r="D34" s="83">
        <f t="shared" si="14"/>
        <v>83</v>
      </c>
      <c r="E34" s="55">
        <v>72</v>
      </c>
      <c r="F34" s="55">
        <v>11</v>
      </c>
      <c r="G34" s="56">
        <v>1</v>
      </c>
      <c r="H34" s="56">
        <v>1</v>
      </c>
      <c r="I34" s="56">
        <v>1</v>
      </c>
      <c r="J34" s="56">
        <v>2</v>
      </c>
      <c r="K34" s="56">
        <v>1</v>
      </c>
      <c r="L34" s="56">
        <v>5</v>
      </c>
      <c r="M34" s="56">
        <v>3</v>
      </c>
      <c r="N34" s="56">
        <v>3</v>
      </c>
      <c r="O34" s="56">
        <v>4</v>
      </c>
      <c r="P34" s="56">
        <v>5</v>
      </c>
      <c r="Q34" s="56">
        <v>3</v>
      </c>
      <c r="R34" s="56">
        <v>5</v>
      </c>
      <c r="S34" s="56">
        <v>4</v>
      </c>
      <c r="T34" s="56">
        <v>2</v>
      </c>
      <c r="U34" s="56">
        <v>4</v>
      </c>
      <c r="V34" s="56">
        <v>5</v>
      </c>
      <c r="W34" s="56">
        <v>5</v>
      </c>
      <c r="X34" s="61">
        <f t="shared" si="15"/>
        <v>54</v>
      </c>
      <c r="Y34" s="56">
        <v>1</v>
      </c>
      <c r="Z34" s="56">
        <v>1</v>
      </c>
      <c r="AA34" s="56">
        <v>1</v>
      </c>
      <c r="AB34" s="56">
        <v>4</v>
      </c>
      <c r="AC34" s="56">
        <v>3</v>
      </c>
      <c r="AD34" s="56">
        <v>5</v>
      </c>
      <c r="AE34" s="56">
        <v>5</v>
      </c>
      <c r="AF34" s="56">
        <v>4</v>
      </c>
      <c r="AG34" s="56">
        <v>3</v>
      </c>
      <c r="AH34" s="56">
        <v>5</v>
      </c>
      <c r="AI34" s="56">
        <v>5</v>
      </c>
      <c r="AJ34" s="56">
        <v>3</v>
      </c>
      <c r="AK34" s="56">
        <v>3</v>
      </c>
      <c r="AL34" s="56">
        <v>5</v>
      </c>
      <c r="AM34" s="56">
        <v>4</v>
      </c>
      <c r="AN34" s="56">
        <v>5</v>
      </c>
      <c r="AO34" s="56">
        <v>4</v>
      </c>
      <c r="AP34" s="61">
        <f t="shared" si="16"/>
        <v>61</v>
      </c>
      <c r="AQ34" s="61">
        <f>AVERAGE(AP34,X34)</f>
        <v>57.5</v>
      </c>
      <c r="AR34" s="56">
        <f t="shared" si="0"/>
        <v>0</v>
      </c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61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61"/>
      <c r="CG34" s="61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61"/>
      <c r="DO34" s="84"/>
      <c r="DP34" s="72">
        <f t="shared" si="1"/>
        <v>57.5</v>
      </c>
      <c r="DQ34" s="61">
        <f t="shared" si="10"/>
        <v>54</v>
      </c>
      <c r="DR34" s="61">
        <f t="shared" ref="DR34:DR39" si="17">(E34*AP34+AR34*CF34+CH34*DN34)/(E34+AR34+CH34)</f>
        <v>61</v>
      </c>
      <c r="DS34" s="61">
        <f t="shared" si="2"/>
        <v>-7</v>
      </c>
      <c r="DT34" s="74">
        <f t="shared" si="8"/>
        <v>8.6082564666188396E-2</v>
      </c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  <c r="AEG34" s="16"/>
      <c r="AEH34" s="16"/>
      <c r="AEI34" s="16"/>
      <c r="AEJ34" s="16"/>
      <c r="AEK34" s="16"/>
      <c r="AEL34" s="16"/>
      <c r="AEM34" s="16"/>
      <c r="AEN34" s="16"/>
      <c r="AEO34" s="16"/>
      <c r="AEP34" s="16"/>
      <c r="AEQ34" s="16"/>
      <c r="AER34" s="16"/>
      <c r="AES34" s="16"/>
      <c r="AET34" s="16"/>
      <c r="AEU34" s="16"/>
      <c r="AEV34" s="16"/>
      <c r="AEW34" s="16"/>
      <c r="AEX34" s="16"/>
      <c r="AEY34" s="16"/>
      <c r="AEZ34" s="16"/>
      <c r="AFA34" s="16"/>
      <c r="AFB34" s="16"/>
      <c r="AFC34" s="16"/>
      <c r="AFD34" s="16"/>
      <c r="AFE34" s="16"/>
      <c r="AFF34" s="16"/>
      <c r="AFG34" s="16"/>
      <c r="AFH34" s="16"/>
      <c r="AFI34" s="16"/>
      <c r="AFJ34" s="16"/>
      <c r="AFK34" s="16"/>
      <c r="AFL34" s="16"/>
      <c r="AFM34" s="16"/>
      <c r="AFN34" s="16"/>
      <c r="AFO34" s="16"/>
      <c r="AFP34" s="16"/>
      <c r="AFQ34" s="16"/>
      <c r="AFR34" s="16"/>
      <c r="AFS34" s="16"/>
      <c r="AFT34" s="16"/>
      <c r="AFU34" s="16"/>
      <c r="AFV34" s="16"/>
      <c r="AFW34" s="16"/>
      <c r="AFX34" s="16"/>
      <c r="AFY34" s="16"/>
      <c r="AFZ34" s="16"/>
      <c r="AGA34" s="16"/>
      <c r="AGB34" s="16"/>
      <c r="AGC34" s="16"/>
      <c r="AGD34" s="16"/>
      <c r="AGE34" s="16"/>
      <c r="AGF34" s="16"/>
      <c r="AGG34" s="16"/>
      <c r="AGH34" s="16"/>
      <c r="AGI34" s="16"/>
      <c r="AGJ34" s="16"/>
      <c r="AGK34" s="16"/>
      <c r="AGL34" s="16"/>
      <c r="AGM34" s="16"/>
      <c r="AGN34" s="16"/>
      <c r="AGO34" s="16"/>
      <c r="AGP34" s="16"/>
      <c r="AGQ34" s="16"/>
      <c r="AGR34" s="16"/>
      <c r="AGS34" s="16"/>
      <c r="AGT34" s="16"/>
      <c r="AGU34" s="16"/>
      <c r="AGV34" s="16"/>
      <c r="AGW34" s="16"/>
      <c r="AGX34" s="16"/>
      <c r="AGY34" s="16"/>
      <c r="AGZ34" s="16"/>
      <c r="AHA34" s="16"/>
      <c r="AHB34" s="16"/>
      <c r="AHC34" s="16"/>
      <c r="AHD34" s="16"/>
      <c r="AHE34" s="16"/>
      <c r="AHF34" s="16"/>
      <c r="AHG34" s="16"/>
      <c r="AHH34" s="16"/>
      <c r="AHI34" s="16"/>
      <c r="AHJ34" s="16"/>
      <c r="AHK34" s="16"/>
      <c r="AHL34" s="16"/>
      <c r="AHM34" s="16"/>
      <c r="AHN34" s="16"/>
      <c r="AHO34" s="16"/>
      <c r="AHP34" s="16"/>
      <c r="AHQ34" s="16"/>
      <c r="AHR34" s="16"/>
      <c r="AHS34" s="16"/>
      <c r="AHT34" s="16"/>
      <c r="AHU34" s="16"/>
      <c r="AHV34" s="16"/>
      <c r="AHW34" s="16"/>
      <c r="AHX34" s="16"/>
      <c r="AHY34" s="16"/>
      <c r="AHZ34" s="16"/>
      <c r="AIA34" s="16"/>
      <c r="AIB34" s="16"/>
      <c r="AIC34" s="16"/>
      <c r="AID34" s="16"/>
      <c r="AIE34" s="16"/>
      <c r="AIF34" s="16"/>
      <c r="AIG34" s="16"/>
      <c r="AIH34" s="16"/>
      <c r="AII34" s="16"/>
      <c r="AIJ34" s="16"/>
      <c r="AIK34" s="16"/>
      <c r="AIL34" s="16"/>
      <c r="AIM34" s="16"/>
      <c r="AIN34" s="16"/>
      <c r="AIO34" s="16"/>
      <c r="AIP34" s="16"/>
      <c r="AIQ34" s="16"/>
      <c r="AIR34" s="16"/>
      <c r="AIS34" s="16"/>
      <c r="AIT34" s="16"/>
      <c r="AIU34" s="16"/>
      <c r="AIV34" s="16"/>
      <c r="AIW34" s="16"/>
      <c r="AIX34" s="16"/>
      <c r="AIY34" s="16"/>
      <c r="AIZ34" s="16"/>
      <c r="AJA34" s="16"/>
      <c r="AJB34" s="16"/>
      <c r="AJC34" s="16"/>
      <c r="AJD34" s="16"/>
      <c r="AJE34" s="16"/>
      <c r="AJF34" s="16"/>
      <c r="AJG34" s="16"/>
      <c r="AJH34" s="16"/>
      <c r="AJI34" s="16"/>
      <c r="AJJ34" s="16"/>
      <c r="AJK34" s="16"/>
      <c r="AJL34" s="16"/>
      <c r="AJM34" s="16"/>
      <c r="AJN34" s="16"/>
      <c r="AJO34" s="16"/>
      <c r="AJP34" s="16"/>
      <c r="AJQ34" s="16"/>
      <c r="AJR34" s="16"/>
      <c r="AJS34" s="16"/>
      <c r="AJT34" s="16"/>
      <c r="AJU34" s="16"/>
      <c r="AJV34" s="16"/>
      <c r="AJW34" s="16"/>
      <c r="AJX34" s="16"/>
      <c r="AJY34" s="16"/>
      <c r="AJZ34" s="16"/>
      <c r="AKA34" s="16"/>
      <c r="AKB34" s="16"/>
      <c r="AKC34" s="16"/>
      <c r="AKD34" s="16"/>
      <c r="AKE34" s="16"/>
      <c r="AKF34" s="16"/>
      <c r="AKG34" s="16"/>
      <c r="AKH34" s="16"/>
      <c r="AKI34" s="16"/>
      <c r="AKJ34" s="16"/>
      <c r="AKK34" s="16"/>
      <c r="AKL34" s="16"/>
      <c r="AKM34" s="16"/>
      <c r="AKN34" s="16"/>
      <c r="AKO34" s="16"/>
      <c r="AKP34" s="16"/>
      <c r="AKQ34" s="16"/>
      <c r="AKR34" s="16"/>
      <c r="AKS34" s="16"/>
      <c r="AKT34" s="16"/>
      <c r="AKU34" s="16"/>
      <c r="AKV34" s="16"/>
      <c r="AKW34" s="16"/>
      <c r="AKX34" s="16"/>
      <c r="AKY34" s="16"/>
      <c r="AKZ34" s="16"/>
      <c r="ALA34" s="16"/>
      <c r="ALB34" s="16"/>
      <c r="ALC34" s="16"/>
      <c r="ALD34" s="16"/>
      <c r="ALE34" s="16"/>
      <c r="ALF34" s="16"/>
      <c r="ALG34" s="16"/>
      <c r="ALH34" s="16"/>
      <c r="ALI34" s="16"/>
      <c r="ALJ34" s="16"/>
      <c r="ALK34" s="16"/>
      <c r="ALL34" s="16"/>
      <c r="ALM34" s="16"/>
      <c r="ALN34" s="16"/>
      <c r="ALO34" s="16"/>
      <c r="ALP34" s="16"/>
      <c r="ALQ34" s="16"/>
      <c r="ALR34" s="16"/>
      <c r="ALS34" s="16"/>
      <c r="ALT34" s="16"/>
      <c r="ALU34" s="16"/>
      <c r="ALV34" s="16"/>
      <c r="ALW34" s="16"/>
      <c r="ALX34" s="16"/>
      <c r="ALY34" s="16"/>
      <c r="ALZ34" s="16"/>
      <c r="AMA34" s="16"/>
      <c r="AMB34" s="16"/>
      <c r="AMC34" s="16"/>
      <c r="AMD34" s="16"/>
      <c r="AME34" s="16"/>
      <c r="AMF34" s="16"/>
      <c r="AMG34" s="16"/>
      <c r="AMH34" s="16"/>
      <c r="AMI34" s="16"/>
      <c r="AMJ34" s="16"/>
      <c r="AMK34" s="16"/>
      <c r="AML34" s="16"/>
      <c r="AMM34" s="16"/>
      <c r="AMN34" s="16"/>
      <c r="AMO34" s="16"/>
      <c r="AMP34" s="16"/>
    </row>
    <row r="35" spans="1:1030" s="15" customFormat="1" ht="13.95" customHeight="1" x14ac:dyDescent="0.3">
      <c r="A35" s="27">
        <v>52</v>
      </c>
      <c r="B35" s="56">
        <v>32</v>
      </c>
      <c r="C35" s="80" t="s">
        <v>50</v>
      </c>
      <c r="D35" s="83">
        <f t="shared" si="14"/>
        <v>121</v>
      </c>
      <c r="E35" s="55">
        <v>65</v>
      </c>
      <c r="F35" s="55">
        <v>56</v>
      </c>
      <c r="G35" s="56">
        <v>1</v>
      </c>
      <c r="H35" s="56">
        <v>1</v>
      </c>
      <c r="I35" s="56">
        <v>0</v>
      </c>
      <c r="J35" s="56">
        <v>4</v>
      </c>
      <c r="K35" s="56">
        <v>4</v>
      </c>
      <c r="L35" s="56">
        <v>5</v>
      </c>
      <c r="M35" s="56">
        <v>3</v>
      </c>
      <c r="N35" s="56">
        <v>3</v>
      </c>
      <c r="O35" s="56">
        <v>3</v>
      </c>
      <c r="P35" s="56">
        <v>4</v>
      </c>
      <c r="Q35" s="56">
        <v>4</v>
      </c>
      <c r="R35" s="56">
        <v>3</v>
      </c>
      <c r="S35" s="56">
        <v>4</v>
      </c>
      <c r="T35" s="56">
        <v>5</v>
      </c>
      <c r="U35" s="56">
        <v>4</v>
      </c>
      <c r="V35" s="56">
        <v>4</v>
      </c>
      <c r="W35" s="56">
        <v>4</v>
      </c>
      <c r="X35" s="61">
        <f t="shared" si="15"/>
        <v>56</v>
      </c>
      <c r="Y35" s="56">
        <v>1</v>
      </c>
      <c r="Z35" s="56">
        <v>1</v>
      </c>
      <c r="AA35" s="56">
        <v>0</v>
      </c>
      <c r="AB35" s="56">
        <v>5</v>
      </c>
      <c r="AC35" s="56">
        <v>4</v>
      </c>
      <c r="AD35" s="56">
        <v>5</v>
      </c>
      <c r="AE35" s="56">
        <v>5</v>
      </c>
      <c r="AF35" s="56">
        <v>4</v>
      </c>
      <c r="AG35" s="56">
        <v>4</v>
      </c>
      <c r="AH35" s="56">
        <v>4</v>
      </c>
      <c r="AI35" s="56">
        <v>4</v>
      </c>
      <c r="AJ35" s="56">
        <v>2</v>
      </c>
      <c r="AK35" s="56">
        <v>4</v>
      </c>
      <c r="AL35" s="56">
        <v>2</v>
      </c>
      <c r="AM35" s="56">
        <v>4</v>
      </c>
      <c r="AN35" s="56">
        <v>4</v>
      </c>
      <c r="AO35" s="56">
        <v>2</v>
      </c>
      <c r="AP35" s="61">
        <f t="shared" si="16"/>
        <v>55</v>
      </c>
      <c r="AQ35" s="61">
        <f t="shared" ref="AQ35:AQ42" si="18">AVERAGE(AP35,X35)</f>
        <v>55.5</v>
      </c>
      <c r="AR35" s="56">
        <f t="shared" si="0"/>
        <v>112</v>
      </c>
      <c r="AS35" s="56">
        <v>60</v>
      </c>
      <c r="AT35" s="56">
        <v>52</v>
      </c>
      <c r="AU35" s="56">
        <v>1</v>
      </c>
      <c r="AV35" s="56">
        <v>1</v>
      </c>
      <c r="AW35" s="56">
        <v>0</v>
      </c>
      <c r="AX35" s="56">
        <v>5</v>
      </c>
      <c r="AY35" s="56">
        <v>4</v>
      </c>
      <c r="AZ35" s="56">
        <v>5</v>
      </c>
      <c r="BA35" s="56">
        <v>4</v>
      </c>
      <c r="BB35" s="56">
        <v>0</v>
      </c>
      <c r="BC35" s="56">
        <v>0</v>
      </c>
      <c r="BD35" s="56">
        <v>4</v>
      </c>
      <c r="BE35" s="56">
        <v>4</v>
      </c>
      <c r="BF35" s="56">
        <v>5</v>
      </c>
      <c r="BG35" s="56">
        <v>4</v>
      </c>
      <c r="BH35" s="56">
        <v>4</v>
      </c>
      <c r="BI35" s="56">
        <v>5</v>
      </c>
      <c r="BJ35" s="56">
        <v>5</v>
      </c>
      <c r="BK35" s="56">
        <v>5</v>
      </c>
      <c r="BL35" s="56">
        <v>5</v>
      </c>
      <c r="BM35" s="61">
        <f t="shared" ref="BM35:BM43" si="19">SUM(AU35:BL35)</f>
        <v>61</v>
      </c>
      <c r="BN35" s="56">
        <v>1</v>
      </c>
      <c r="BO35" s="56">
        <v>1</v>
      </c>
      <c r="BP35" s="56">
        <v>0</v>
      </c>
      <c r="BQ35" s="56">
        <v>5</v>
      </c>
      <c r="BR35" s="56">
        <v>4</v>
      </c>
      <c r="BS35" s="56">
        <v>5</v>
      </c>
      <c r="BT35" s="56">
        <v>4</v>
      </c>
      <c r="BU35" s="56">
        <v>2</v>
      </c>
      <c r="BV35" s="56">
        <v>2</v>
      </c>
      <c r="BW35" s="56">
        <v>5</v>
      </c>
      <c r="BX35" s="56">
        <v>4</v>
      </c>
      <c r="BY35" s="56">
        <v>4</v>
      </c>
      <c r="BZ35" s="56">
        <v>4</v>
      </c>
      <c r="CA35" s="56">
        <v>3</v>
      </c>
      <c r="CB35" s="56">
        <v>2</v>
      </c>
      <c r="CC35" s="56">
        <v>4</v>
      </c>
      <c r="CD35" s="56">
        <v>2</v>
      </c>
      <c r="CE35" s="56">
        <v>4</v>
      </c>
      <c r="CF35" s="61">
        <f t="shared" ref="CF35:CF40" si="20">SUM(SUM(BN35:CE35))</f>
        <v>56</v>
      </c>
      <c r="CG35" s="61">
        <f>AVERAGE(CF35,BM35)</f>
        <v>58.5</v>
      </c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61"/>
      <c r="DO35" s="84"/>
      <c r="DP35" s="72">
        <f t="shared" si="1"/>
        <v>57.398305084745765</v>
      </c>
      <c r="DQ35" s="61">
        <f t="shared" si="10"/>
        <v>59.163841807909606</v>
      </c>
      <c r="DR35" s="61">
        <f t="shared" si="17"/>
        <v>55.632768361581924</v>
      </c>
      <c r="DS35" s="61">
        <f t="shared" si="2"/>
        <v>3.5310734463276816</v>
      </c>
      <c r="DT35" s="74">
        <f t="shared" si="8"/>
        <v>4.3500343347762385E-2</v>
      </c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  <c r="AEG35" s="16"/>
      <c r="AEH35" s="16"/>
      <c r="AEI35" s="16"/>
      <c r="AEJ35" s="16"/>
      <c r="AEK35" s="16"/>
      <c r="AEL35" s="16"/>
      <c r="AEM35" s="16"/>
      <c r="AEN35" s="16"/>
      <c r="AEO35" s="16"/>
      <c r="AEP35" s="16"/>
      <c r="AEQ35" s="16"/>
      <c r="AER35" s="16"/>
      <c r="AES35" s="16"/>
      <c r="AET35" s="16"/>
      <c r="AEU35" s="16"/>
      <c r="AEV35" s="16"/>
      <c r="AEW35" s="16"/>
      <c r="AEX35" s="16"/>
      <c r="AEY35" s="16"/>
      <c r="AEZ35" s="16"/>
      <c r="AFA35" s="16"/>
      <c r="AFB35" s="16"/>
      <c r="AFC35" s="16"/>
      <c r="AFD35" s="16"/>
      <c r="AFE35" s="16"/>
      <c r="AFF35" s="16"/>
      <c r="AFG35" s="16"/>
      <c r="AFH35" s="16"/>
      <c r="AFI35" s="16"/>
      <c r="AFJ35" s="16"/>
      <c r="AFK35" s="16"/>
      <c r="AFL35" s="16"/>
      <c r="AFM35" s="16"/>
      <c r="AFN35" s="16"/>
      <c r="AFO35" s="16"/>
      <c r="AFP35" s="16"/>
      <c r="AFQ35" s="16"/>
      <c r="AFR35" s="16"/>
      <c r="AFS35" s="16"/>
      <c r="AFT35" s="16"/>
      <c r="AFU35" s="16"/>
      <c r="AFV35" s="16"/>
      <c r="AFW35" s="16"/>
      <c r="AFX35" s="16"/>
      <c r="AFY35" s="16"/>
      <c r="AFZ35" s="16"/>
      <c r="AGA35" s="16"/>
      <c r="AGB35" s="16"/>
      <c r="AGC35" s="16"/>
      <c r="AGD35" s="16"/>
      <c r="AGE35" s="16"/>
      <c r="AGF35" s="16"/>
      <c r="AGG35" s="16"/>
      <c r="AGH35" s="16"/>
      <c r="AGI35" s="16"/>
      <c r="AGJ35" s="16"/>
      <c r="AGK35" s="16"/>
      <c r="AGL35" s="16"/>
      <c r="AGM35" s="16"/>
      <c r="AGN35" s="16"/>
      <c r="AGO35" s="16"/>
      <c r="AGP35" s="16"/>
      <c r="AGQ35" s="16"/>
      <c r="AGR35" s="16"/>
      <c r="AGS35" s="16"/>
      <c r="AGT35" s="16"/>
      <c r="AGU35" s="16"/>
      <c r="AGV35" s="16"/>
      <c r="AGW35" s="16"/>
      <c r="AGX35" s="16"/>
      <c r="AGY35" s="16"/>
      <c r="AGZ35" s="16"/>
      <c r="AHA35" s="16"/>
      <c r="AHB35" s="16"/>
      <c r="AHC35" s="16"/>
      <c r="AHD35" s="16"/>
      <c r="AHE35" s="16"/>
      <c r="AHF35" s="16"/>
      <c r="AHG35" s="16"/>
      <c r="AHH35" s="16"/>
      <c r="AHI35" s="16"/>
      <c r="AHJ35" s="16"/>
      <c r="AHK35" s="16"/>
      <c r="AHL35" s="16"/>
      <c r="AHM35" s="16"/>
      <c r="AHN35" s="16"/>
      <c r="AHO35" s="16"/>
      <c r="AHP35" s="16"/>
      <c r="AHQ35" s="16"/>
      <c r="AHR35" s="16"/>
      <c r="AHS35" s="16"/>
      <c r="AHT35" s="16"/>
      <c r="AHU35" s="16"/>
      <c r="AHV35" s="16"/>
      <c r="AHW35" s="16"/>
      <c r="AHX35" s="16"/>
      <c r="AHY35" s="16"/>
      <c r="AHZ35" s="16"/>
      <c r="AIA35" s="16"/>
      <c r="AIB35" s="16"/>
      <c r="AIC35" s="16"/>
      <c r="AID35" s="16"/>
      <c r="AIE35" s="16"/>
      <c r="AIF35" s="16"/>
      <c r="AIG35" s="16"/>
      <c r="AIH35" s="16"/>
      <c r="AII35" s="16"/>
      <c r="AIJ35" s="16"/>
      <c r="AIK35" s="16"/>
      <c r="AIL35" s="16"/>
      <c r="AIM35" s="16"/>
      <c r="AIN35" s="16"/>
      <c r="AIO35" s="16"/>
      <c r="AIP35" s="16"/>
      <c r="AIQ35" s="16"/>
      <c r="AIR35" s="16"/>
      <c r="AIS35" s="16"/>
      <c r="AIT35" s="16"/>
      <c r="AIU35" s="16"/>
      <c r="AIV35" s="16"/>
      <c r="AIW35" s="16"/>
      <c r="AIX35" s="16"/>
      <c r="AIY35" s="16"/>
      <c r="AIZ35" s="16"/>
      <c r="AJA35" s="16"/>
      <c r="AJB35" s="16"/>
      <c r="AJC35" s="16"/>
      <c r="AJD35" s="16"/>
      <c r="AJE35" s="16"/>
      <c r="AJF35" s="16"/>
      <c r="AJG35" s="16"/>
      <c r="AJH35" s="16"/>
      <c r="AJI35" s="16"/>
      <c r="AJJ35" s="16"/>
      <c r="AJK35" s="16"/>
      <c r="AJL35" s="16"/>
      <c r="AJM35" s="16"/>
      <c r="AJN35" s="16"/>
      <c r="AJO35" s="16"/>
      <c r="AJP35" s="16"/>
      <c r="AJQ35" s="16"/>
      <c r="AJR35" s="16"/>
      <c r="AJS35" s="16"/>
      <c r="AJT35" s="16"/>
      <c r="AJU35" s="16"/>
      <c r="AJV35" s="16"/>
      <c r="AJW35" s="16"/>
      <c r="AJX35" s="16"/>
      <c r="AJY35" s="16"/>
      <c r="AJZ35" s="16"/>
      <c r="AKA35" s="16"/>
      <c r="AKB35" s="16"/>
      <c r="AKC35" s="16"/>
      <c r="AKD35" s="16"/>
      <c r="AKE35" s="16"/>
      <c r="AKF35" s="16"/>
      <c r="AKG35" s="16"/>
      <c r="AKH35" s="16"/>
      <c r="AKI35" s="16"/>
      <c r="AKJ35" s="16"/>
      <c r="AKK35" s="16"/>
      <c r="AKL35" s="16"/>
      <c r="AKM35" s="16"/>
      <c r="AKN35" s="16"/>
      <c r="AKO35" s="16"/>
      <c r="AKP35" s="16"/>
      <c r="AKQ35" s="16"/>
      <c r="AKR35" s="16"/>
      <c r="AKS35" s="16"/>
      <c r="AKT35" s="16"/>
      <c r="AKU35" s="16"/>
      <c r="AKV35" s="16"/>
      <c r="AKW35" s="16"/>
      <c r="AKX35" s="16"/>
      <c r="AKY35" s="16"/>
      <c r="AKZ35" s="16"/>
      <c r="ALA35" s="16"/>
      <c r="ALB35" s="16"/>
      <c r="ALC35" s="16"/>
      <c r="ALD35" s="16"/>
      <c r="ALE35" s="16"/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  <c r="ALU35" s="16"/>
      <c r="ALV35" s="16"/>
      <c r="ALW35" s="16"/>
      <c r="ALX35" s="16"/>
      <c r="ALY35" s="16"/>
      <c r="ALZ35" s="16"/>
      <c r="AMA35" s="16"/>
      <c r="AMB35" s="16"/>
      <c r="AMC35" s="16"/>
      <c r="AMD35" s="16"/>
      <c r="AME35" s="16"/>
      <c r="AMF35" s="16"/>
      <c r="AMG35" s="16"/>
      <c r="AMH35" s="16"/>
      <c r="AMI35" s="16"/>
      <c r="AMJ35" s="16"/>
      <c r="AMK35" s="16"/>
      <c r="AML35" s="16"/>
      <c r="AMM35" s="16"/>
      <c r="AMN35" s="16"/>
      <c r="AMO35" s="16"/>
      <c r="AMP35" s="16"/>
    </row>
    <row r="36" spans="1:1030" s="15" customFormat="1" ht="13.95" customHeight="1" x14ac:dyDescent="0.3">
      <c r="A36" s="28">
        <v>61</v>
      </c>
      <c r="B36" s="56">
        <v>33</v>
      </c>
      <c r="C36" s="80" t="s">
        <v>66</v>
      </c>
      <c r="D36" s="83">
        <f t="shared" si="14"/>
        <v>83</v>
      </c>
      <c r="E36" s="55">
        <v>63</v>
      </c>
      <c r="F36" s="55">
        <v>20</v>
      </c>
      <c r="G36" s="56">
        <v>1</v>
      </c>
      <c r="H36" s="56">
        <v>1</v>
      </c>
      <c r="I36" s="56">
        <v>1</v>
      </c>
      <c r="J36" s="56">
        <v>2</v>
      </c>
      <c r="K36" s="56">
        <v>3</v>
      </c>
      <c r="L36" s="56">
        <v>3</v>
      </c>
      <c r="M36" s="56">
        <v>4</v>
      </c>
      <c r="N36" s="56">
        <v>2</v>
      </c>
      <c r="O36" s="56">
        <v>3</v>
      </c>
      <c r="P36" s="56">
        <v>5</v>
      </c>
      <c r="Q36" s="56">
        <v>3</v>
      </c>
      <c r="R36" s="56">
        <v>4</v>
      </c>
      <c r="S36" s="56">
        <v>4</v>
      </c>
      <c r="T36" s="56">
        <v>4</v>
      </c>
      <c r="U36" s="56">
        <v>4</v>
      </c>
      <c r="V36" s="56">
        <v>4</v>
      </c>
      <c r="W36" s="56">
        <v>2</v>
      </c>
      <c r="X36" s="61">
        <f t="shared" si="15"/>
        <v>50</v>
      </c>
      <c r="Y36" s="56">
        <v>1</v>
      </c>
      <c r="Z36" s="56">
        <v>1</v>
      </c>
      <c r="AA36" s="56">
        <v>1</v>
      </c>
      <c r="AB36" s="56">
        <v>4</v>
      </c>
      <c r="AC36" s="56">
        <v>4</v>
      </c>
      <c r="AD36" s="56">
        <v>4</v>
      </c>
      <c r="AE36" s="56">
        <v>5</v>
      </c>
      <c r="AF36" s="56">
        <v>4</v>
      </c>
      <c r="AG36" s="56">
        <v>4</v>
      </c>
      <c r="AH36" s="56">
        <v>5</v>
      </c>
      <c r="AI36" s="56">
        <v>5</v>
      </c>
      <c r="AJ36" s="56">
        <v>4</v>
      </c>
      <c r="AK36" s="56">
        <v>4</v>
      </c>
      <c r="AL36" s="56">
        <v>3</v>
      </c>
      <c r="AM36" s="56">
        <v>3</v>
      </c>
      <c r="AN36" s="56">
        <v>5</v>
      </c>
      <c r="AO36" s="56">
        <v>4</v>
      </c>
      <c r="AP36" s="61">
        <f t="shared" si="16"/>
        <v>61</v>
      </c>
      <c r="AQ36" s="61">
        <f t="shared" si="18"/>
        <v>55.5</v>
      </c>
      <c r="AR36" s="56">
        <f t="shared" ref="AR36:AR57" si="21">SUM(AS36:AT36)</f>
        <v>71</v>
      </c>
      <c r="AS36" s="56">
        <v>62</v>
      </c>
      <c r="AT36" s="56">
        <v>9</v>
      </c>
      <c r="AU36" s="56">
        <v>1</v>
      </c>
      <c r="AV36" s="56">
        <v>1</v>
      </c>
      <c r="AW36" s="56">
        <v>1</v>
      </c>
      <c r="AX36" s="56">
        <v>3</v>
      </c>
      <c r="AY36" s="56">
        <v>3</v>
      </c>
      <c r="AZ36" s="56">
        <v>5</v>
      </c>
      <c r="BA36" s="56">
        <v>5</v>
      </c>
      <c r="BB36" s="56">
        <v>1</v>
      </c>
      <c r="BC36" s="56">
        <v>1</v>
      </c>
      <c r="BD36" s="56">
        <v>4</v>
      </c>
      <c r="BE36" s="56">
        <v>4</v>
      </c>
      <c r="BF36" s="56">
        <v>5</v>
      </c>
      <c r="BG36" s="56">
        <v>4</v>
      </c>
      <c r="BH36" s="56">
        <v>3</v>
      </c>
      <c r="BI36" s="56">
        <v>5</v>
      </c>
      <c r="BJ36" s="56">
        <v>5</v>
      </c>
      <c r="BK36" s="56">
        <v>4</v>
      </c>
      <c r="BL36" s="56">
        <v>5</v>
      </c>
      <c r="BM36" s="61">
        <f t="shared" si="19"/>
        <v>60</v>
      </c>
      <c r="BN36" s="56">
        <v>1</v>
      </c>
      <c r="BO36" s="56">
        <v>1</v>
      </c>
      <c r="BP36" s="56">
        <v>1</v>
      </c>
      <c r="BQ36" s="56">
        <v>4</v>
      </c>
      <c r="BR36" s="56">
        <v>4</v>
      </c>
      <c r="BS36" s="56">
        <v>4</v>
      </c>
      <c r="BT36" s="56">
        <v>5</v>
      </c>
      <c r="BU36" s="56">
        <v>2</v>
      </c>
      <c r="BV36" s="56">
        <v>1</v>
      </c>
      <c r="BW36" s="56">
        <v>4</v>
      </c>
      <c r="BX36" s="56">
        <v>4</v>
      </c>
      <c r="BY36" s="56">
        <v>4</v>
      </c>
      <c r="BZ36" s="56">
        <v>4</v>
      </c>
      <c r="CA36" s="56">
        <v>3</v>
      </c>
      <c r="CB36" s="56">
        <v>5</v>
      </c>
      <c r="CC36" s="56">
        <v>4</v>
      </c>
      <c r="CD36" s="56">
        <v>3</v>
      </c>
      <c r="CE36" s="56">
        <v>4</v>
      </c>
      <c r="CF36" s="61">
        <f t="shared" si="20"/>
        <v>58</v>
      </c>
      <c r="CG36" s="61">
        <f t="shared" ref="CG36:CG40" si="22">AVERAGE(CF36,BM36)</f>
        <v>59</v>
      </c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61"/>
      <c r="DO36" s="84"/>
      <c r="DP36" s="72">
        <f t="shared" si="1"/>
        <v>57.354477611940297</v>
      </c>
      <c r="DQ36" s="61">
        <f t="shared" si="10"/>
        <v>55.298507462686565</v>
      </c>
      <c r="DR36" s="61">
        <f t="shared" si="17"/>
        <v>59.410447761194028</v>
      </c>
      <c r="DS36" s="61">
        <f t="shared" si="2"/>
        <v>-4.1119402985074629</v>
      </c>
      <c r="DT36" s="74">
        <f t="shared" si="8"/>
        <v>5.0694923743905759E-2</v>
      </c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  <c r="AEG36" s="16"/>
      <c r="AEH36" s="16"/>
      <c r="AEI36" s="16"/>
      <c r="AEJ36" s="16"/>
      <c r="AEK36" s="16"/>
      <c r="AEL36" s="16"/>
      <c r="AEM36" s="16"/>
      <c r="AEN36" s="16"/>
      <c r="AEO36" s="16"/>
      <c r="AEP36" s="16"/>
      <c r="AEQ36" s="16"/>
      <c r="AER36" s="16"/>
      <c r="AES36" s="16"/>
      <c r="AET36" s="16"/>
      <c r="AEU36" s="16"/>
      <c r="AEV36" s="16"/>
      <c r="AEW36" s="16"/>
      <c r="AEX36" s="16"/>
      <c r="AEY36" s="16"/>
      <c r="AEZ36" s="16"/>
      <c r="AFA36" s="16"/>
      <c r="AFB36" s="16"/>
      <c r="AFC36" s="16"/>
      <c r="AFD36" s="16"/>
      <c r="AFE36" s="16"/>
      <c r="AFF36" s="16"/>
      <c r="AFG36" s="16"/>
      <c r="AFH36" s="16"/>
      <c r="AFI36" s="16"/>
      <c r="AFJ36" s="16"/>
      <c r="AFK36" s="16"/>
      <c r="AFL36" s="16"/>
      <c r="AFM36" s="16"/>
      <c r="AFN36" s="16"/>
      <c r="AFO36" s="16"/>
      <c r="AFP36" s="16"/>
      <c r="AFQ36" s="16"/>
      <c r="AFR36" s="16"/>
      <c r="AFS36" s="16"/>
      <c r="AFT36" s="16"/>
      <c r="AFU36" s="16"/>
      <c r="AFV36" s="16"/>
      <c r="AFW36" s="16"/>
      <c r="AFX36" s="16"/>
      <c r="AFY36" s="16"/>
      <c r="AFZ36" s="16"/>
      <c r="AGA36" s="16"/>
      <c r="AGB36" s="16"/>
      <c r="AGC36" s="16"/>
      <c r="AGD36" s="16"/>
      <c r="AGE36" s="16"/>
      <c r="AGF36" s="16"/>
      <c r="AGG36" s="16"/>
      <c r="AGH36" s="16"/>
      <c r="AGI36" s="16"/>
      <c r="AGJ36" s="16"/>
      <c r="AGK36" s="16"/>
      <c r="AGL36" s="16"/>
      <c r="AGM36" s="16"/>
      <c r="AGN36" s="16"/>
      <c r="AGO36" s="16"/>
      <c r="AGP36" s="16"/>
      <c r="AGQ36" s="16"/>
      <c r="AGR36" s="16"/>
      <c r="AGS36" s="16"/>
      <c r="AGT36" s="16"/>
      <c r="AGU36" s="16"/>
      <c r="AGV36" s="16"/>
      <c r="AGW36" s="16"/>
      <c r="AGX36" s="16"/>
      <c r="AGY36" s="16"/>
      <c r="AGZ36" s="16"/>
      <c r="AHA36" s="16"/>
      <c r="AHB36" s="16"/>
      <c r="AHC36" s="16"/>
      <c r="AHD36" s="16"/>
      <c r="AHE36" s="16"/>
      <c r="AHF36" s="16"/>
      <c r="AHG36" s="16"/>
      <c r="AHH36" s="16"/>
      <c r="AHI36" s="16"/>
      <c r="AHJ36" s="16"/>
      <c r="AHK36" s="16"/>
      <c r="AHL36" s="16"/>
      <c r="AHM36" s="16"/>
      <c r="AHN36" s="16"/>
      <c r="AHO36" s="16"/>
      <c r="AHP36" s="16"/>
      <c r="AHQ36" s="16"/>
      <c r="AHR36" s="16"/>
      <c r="AHS36" s="16"/>
      <c r="AHT36" s="16"/>
      <c r="AHU36" s="16"/>
      <c r="AHV36" s="16"/>
      <c r="AHW36" s="16"/>
      <c r="AHX36" s="16"/>
      <c r="AHY36" s="16"/>
      <c r="AHZ36" s="16"/>
      <c r="AIA36" s="16"/>
      <c r="AIB36" s="16"/>
      <c r="AIC36" s="16"/>
      <c r="AID36" s="16"/>
      <c r="AIE36" s="16"/>
      <c r="AIF36" s="16"/>
      <c r="AIG36" s="16"/>
      <c r="AIH36" s="16"/>
      <c r="AII36" s="16"/>
      <c r="AIJ36" s="16"/>
      <c r="AIK36" s="16"/>
      <c r="AIL36" s="16"/>
      <c r="AIM36" s="16"/>
      <c r="AIN36" s="16"/>
      <c r="AIO36" s="16"/>
      <c r="AIP36" s="16"/>
      <c r="AIQ36" s="16"/>
      <c r="AIR36" s="16"/>
      <c r="AIS36" s="16"/>
      <c r="AIT36" s="16"/>
      <c r="AIU36" s="16"/>
      <c r="AIV36" s="16"/>
      <c r="AIW36" s="16"/>
      <c r="AIX36" s="16"/>
      <c r="AIY36" s="16"/>
      <c r="AIZ36" s="16"/>
      <c r="AJA36" s="16"/>
      <c r="AJB36" s="16"/>
      <c r="AJC36" s="16"/>
      <c r="AJD36" s="16"/>
      <c r="AJE36" s="16"/>
      <c r="AJF36" s="16"/>
      <c r="AJG36" s="16"/>
      <c r="AJH36" s="16"/>
      <c r="AJI36" s="16"/>
      <c r="AJJ36" s="16"/>
      <c r="AJK36" s="16"/>
      <c r="AJL36" s="16"/>
      <c r="AJM36" s="16"/>
      <c r="AJN36" s="16"/>
      <c r="AJO36" s="16"/>
      <c r="AJP36" s="16"/>
      <c r="AJQ36" s="16"/>
      <c r="AJR36" s="16"/>
      <c r="AJS36" s="16"/>
      <c r="AJT36" s="16"/>
      <c r="AJU36" s="16"/>
      <c r="AJV36" s="16"/>
      <c r="AJW36" s="16"/>
      <c r="AJX36" s="16"/>
      <c r="AJY36" s="16"/>
      <c r="AJZ36" s="16"/>
      <c r="AKA36" s="16"/>
      <c r="AKB36" s="16"/>
      <c r="AKC36" s="16"/>
      <c r="AKD36" s="16"/>
      <c r="AKE36" s="16"/>
      <c r="AKF36" s="16"/>
      <c r="AKG36" s="16"/>
      <c r="AKH36" s="16"/>
      <c r="AKI36" s="16"/>
      <c r="AKJ36" s="16"/>
      <c r="AKK36" s="16"/>
      <c r="AKL36" s="16"/>
      <c r="AKM36" s="16"/>
      <c r="AKN36" s="16"/>
      <c r="AKO36" s="16"/>
      <c r="AKP36" s="16"/>
      <c r="AKQ36" s="16"/>
      <c r="AKR36" s="16"/>
      <c r="AKS36" s="16"/>
      <c r="AKT36" s="16"/>
      <c r="AKU36" s="16"/>
      <c r="AKV36" s="16"/>
      <c r="AKW36" s="16"/>
      <c r="AKX36" s="16"/>
      <c r="AKY36" s="16"/>
      <c r="AKZ36" s="16"/>
      <c r="ALA36" s="16"/>
      <c r="ALB36" s="16"/>
      <c r="ALC36" s="16"/>
      <c r="ALD36" s="16"/>
      <c r="ALE36" s="16"/>
      <c r="ALF36" s="16"/>
      <c r="ALG36" s="16"/>
      <c r="ALH36" s="16"/>
      <c r="ALI36" s="16"/>
      <c r="ALJ36" s="16"/>
      <c r="ALK36" s="16"/>
      <c r="ALL36" s="16"/>
      <c r="ALM36" s="16"/>
      <c r="ALN36" s="16"/>
      <c r="ALO36" s="16"/>
      <c r="ALP36" s="16"/>
      <c r="ALQ36" s="16"/>
      <c r="ALR36" s="16"/>
      <c r="ALS36" s="16"/>
      <c r="ALT36" s="16"/>
      <c r="ALU36" s="16"/>
      <c r="ALV36" s="16"/>
      <c r="ALW36" s="16"/>
      <c r="ALX36" s="16"/>
      <c r="ALY36" s="16"/>
      <c r="ALZ36" s="16"/>
      <c r="AMA36" s="16"/>
      <c r="AMB36" s="16"/>
      <c r="AMC36" s="16"/>
      <c r="AMD36" s="16"/>
      <c r="AME36" s="16"/>
      <c r="AMF36" s="16"/>
      <c r="AMG36" s="16"/>
      <c r="AMH36" s="16"/>
      <c r="AMI36" s="16"/>
      <c r="AMJ36" s="16"/>
      <c r="AMK36" s="16"/>
      <c r="AML36" s="16"/>
      <c r="AMM36" s="16"/>
      <c r="AMN36" s="16"/>
      <c r="AMO36" s="16"/>
      <c r="AMP36" s="16"/>
    </row>
    <row r="37" spans="1:1030" s="15" customFormat="1" ht="13.95" customHeight="1" x14ac:dyDescent="0.3">
      <c r="A37" s="27">
        <v>48</v>
      </c>
      <c r="B37" s="56">
        <v>34</v>
      </c>
      <c r="C37" s="80" t="s">
        <v>44</v>
      </c>
      <c r="D37" s="83">
        <f t="shared" si="14"/>
        <v>181</v>
      </c>
      <c r="E37" s="56">
        <v>93</v>
      </c>
      <c r="F37" s="56">
        <v>88</v>
      </c>
      <c r="G37" s="56">
        <v>1</v>
      </c>
      <c r="H37" s="56">
        <v>0.8</v>
      </c>
      <c r="I37" s="56">
        <v>1</v>
      </c>
      <c r="J37" s="56">
        <v>2</v>
      </c>
      <c r="K37" s="56">
        <v>1</v>
      </c>
      <c r="L37" s="56">
        <v>4</v>
      </c>
      <c r="M37" s="56">
        <v>4</v>
      </c>
      <c r="N37" s="56">
        <v>3</v>
      </c>
      <c r="O37" s="56">
        <v>5</v>
      </c>
      <c r="P37" s="56">
        <v>1</v>
      </c>
      <c r="Q37" s="56">
        <v>3</v>
      </c>
      <c r="R37" s="56">
        <v>3</v>
      </c>
      <c r="S37" s="56">
        <v>4</v>
      </c>
      <c r="T37" s="56">
        <v>4</v>
      </c>
      <c r="U37" s="56">
        <v>4</v>
      </c>
      <c r="V37" s="56">
        <v>5</v>
      </c>
      <c r="W37" s="56">
        <v>4</v>
      </c>
      <c r="X37" s="61">
        <f t="shared" si="15"/>
        <v>49.8</v>
      </c>
      <c r="Y37" s="56">
        <v>1</v>
      </c>
      <c r="Z37" s="56">
        <v>0.8</v>
      </c>
      <c r="AA37" s="56">
        <v>1</v>
      </c>
      <c r="AB37" s="56">
        <v>3</v>
      </c>
      <c r="AC37" s="56">
        <v>3</v>
      </c>
      <c r="AD37" s="56">
        <v>5</v>
      </c>
      <c r="AE37" s="56">
        <v>4</v>
      </c>
      <c r="AF37" s="56">
        <v>3</v>
      </c>
      <c r="AG37" s="56">
        <v>4</v>
      </c>
      <c r="AH37" s="56">
        <v>3</v>
      </c>
      <c r="AI37" s="56">
        <v>3</v>
      </c>
      <c r="AJ37" s="56">
        <v>5</v>
      </c>
      <c r="AK37" s="56">
        <v>4</v>
      </c>
      <c r="AL37" s="56">
        <v>5</v>
      </c>
      <c r="AM37" s="56">
        <v>4</v>
      </c>
      <c r="AN37" s="56">
        <v>5</v>
      </c>
      <c r="AO37" s="56">
        <v>5</v>
      </c>
      <c r="AP37" s="61">
        <f t="shared" si="16"/>
        <v>58.8</v>
      </c>
      <c r="AQ37" s="61">
        <f t="shared" si="18"/>
        <v>54.3</v>
      </c>
      <c r="AR37" s="56">
        <f t="shared" si="21"/>
        <v>133</v>
      </c>
      <c r="AS37" s="56">
        <v>68</v>
      </c>
      <c r="AT37" s="56">
        <v>65</v>
      </c>
      <c r="AU37" s="56">
        <v>1</v>
      </c>
      <c r="AV37" s="56">
        <v>0.8</v>
      </c>
      <c r="AW37" s="56">
        <v>1</v>
      </c>
      <c r="AX37" s="56">
        <v>2</v>
      </c>
      <c r="AY37" s="56">
        <v>0</v>
      </c>
      <c r="AZ37" s="56">
        <v>5</v>
      </c>
      <c r="BA37" s="56">
        <v>5</v>
      </c>
      <c r="BB37" s="56">
        <v>3</v>
      </c>
      <c r="BC37" s="56">
        <v>2</v>
      </c>
      <c r="BD37" s="56">
        <v>5</v>
      </c>
      <c r="BE37" s="56">
        <v>4</v>
      </c>
      <c r="BF37" s="56">
        <v>4</v>
      </c>
      <c r="BG37" s="56">
        <v>3</v>
      </c>
      <c r="BH37" s="56">
        <v>3</v>
      </c>
      <c r="BI37" s="56">
        <v>5</v>
      </c>
      <c r="BJ37" s="56">
        <v>5</v>
      </c>
      <c r="BK37" s="56">
        <v>5</v>
      </c>
      <c r="BL37" s="56">
        <v>5</v>
      </c>
      <c r="BM37" s="61">
        <f t="shared" si="19"/>
        <v>58.8</v>
      </c>
      <c r="BN37" s="56">
        <v>1</v>
      </c>
      <c r="BO37" s="56">
        <v>0.8</v>
      </c>
      <c r="BP37" s="56">
        <v>1</v>
      </c>
      <c r="BQ37" s="56">
        <v>4</v>
      </c>
      <c r="BR37" s="56">
        <v>3</v>
      </c>
      <c r="BS37" s="56">
        <v>4</v>
      </c>
      <c r="BT37" s="56">
        <v>4</v>
      </c>
      <c r="BU37" s="56">
        <v>3</v>
      </c>
      <c r="BV37" s="56">
        <v>2</v>
      </c>
      <c r="BW37" s="56">
        <v>4</v>
      </c>
      <c r="BX37" s="56">
        <v>3</v>
      </c>
      <c r="BY37" s="56">
        <v>4</v>
      </c>
      <c r="BZ37" s="56">
        <v>3</v>
      </c>
      <c r="CA37" s="56">
        <v>4</v>
      </c>
      <c r="CB37" s="56">
        <v>5</v>
      </c>
      <c r="CC37" s="56">
        <v>5</v>
      </c>
      <c r="CD37" s="56">
        <v>5</v>
      </c>
      <c r="CE37" s="56">
        <v>5</v>
      </c>
      <c r="CF37" s="61">
        <f t="shared" si="20"/>
        <v>60.8</v>
      </c>
      <c r="CG37" s="61">
        <f t="shared" si="22"/>
        <v>59.8</v>
      </c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61"/>
      <c r="DO37" s="84"/>
      <c r="DP37" s="72">
        <f t="shared" si="1"/>
        <v>57.536725663716808</v>
      </c>
      <c r="DQ37" s="61">
        <f t="shared" si="10"/>
        <v>55.096460176991144</v>
      </c>
      <c r="DR37" s="61">
        <f t="shared" si="17"/>
        <v>59.976991150442473</v>
      </c>
      <c r="DS37" s="61">
        <f t="shared" si="2"/>
        <v>-4.8805309734513287</v>
      </c>
      <c r="DT37" s="74">
        <f t="shared" si="8"/>
        <v>5.9980065033396306E-2</v>
      </c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  <c r="AEP37" s="16"/>
      <c r="AEQ37" s="16"/>
      <c r="AER37" s="16"/>
      <c r="AES37" s="16"/>
      <c r="AET37" s="16"/>
      <c r="AEU37" s="16"/>
      <c r="AEV37" s="16"/>
      <c r="AEW37" s="16"/>
      <c r="AEX37" s="16"/>
      <c r="AEY37" s="16"/>
      <c r="AEZ37" s="16"/>
      <c r="AFA37" s="16"/>
      <c r="AFB37" s="16"/>
      <c r="AFC37" s="16"/>
      <c r="AFD37" s="16"/>
      <c r="AFE37" s="16"/>
      <c r="AFF37" s="16"/>
      <c r="AFG37" s="16"/>
      <c r="AFH37" s="16"/>
      <c r="AFI37" s="16"/>
      <c r="AFJ37" s="16"/>
      <c r="AFK37" s="16"/>
      <c r="AFL37" s="16"/>
      <c r="AFM37" s="16"/>
      <c r="AFN37" s="16"/>
      <c r="AFO37" s="16"/>
      <c r="AFP37" s="16"/>
      <c r="AFQ37" s="16"/>
      <c r="AFR37" s="16"/>
      <c r="AFS37" s="16"/>
      <c r="AFT37" s="16"/>
      <c r="AFU37" s="16"/>
      <c r="AFV37" s="16"/>
      <c r="AFW37" s="16"/>
      <c r="AFX37" s="16"/>
      <c r="AFY37" s="16"/>
      <c r="AFZ37" s="16"/>
      <c r="AGA37" s="16"/>
      <c r="AGB37" s="16"/>
      <c r="AGC37" s="16"/>
      <c r="AGD37" s="16"/>
      <c r="AGE37" s="16"/>
      <c r="AGF37" s="16"/>
      <c r="AGG37" s="16"/>
      <c r="AGH37" s="16"/>
      <c r="AGI37" s="16"/>
      <c r="AGJ37" s="16"/>
      <c r="AGK37" s="16"/>
      <c r="AGL37" s="16"/>
      <c r="AGM37" s="16"/>
      <c r="AGN37" s="16"/>
      <c r="AGO37" s="16"/>
      <c r="AGP37" s="16"/>
      <c r="AGQ37" s="16"/>
      <c r="AGR37" s="16"/>
      <c r="AGS37" s="16"/>
      <c r="AGT37" s="16"/>
      <c r="AGU37" s="16"/>
      <c r="AGV37" s="16"/>
      <c r="AGW37" s="16"/>
      <c r="AGX37" s="16"/>
      <c r="AGY37" s="16"/>
      <c r="AGZ37" s="16"/>
      <c r="AHA37" s="16"/>
      <c r="AHB37" s="16"/>
      <c r="AHC37" s="16"/>
      <c r="AHD37" s="16"/>
      <c r="AHE37" s="16"/>
      <c r="AHF37" s="16"/>
      <c r="AHG37" s="16"/>
      <c r="AHH37" s="16"/>
      <c r="AHI37" s="16"/>
      <c r="AHJ37" s="16"/>
      <c r="AHK37" s="16"/>
      <c r="AHL37" s="16"/>
      <c r="AHM37" s="16"/>
      <c r="AHN37" s="16"/>
      <c r="AHO37" s="16"/>
      <c r="AHP37" s="16"/>
      <c r="AHQ37" s="16"/>
      <c r="AHR37" s="16"/>
      <c r="AHS37" s="16"/>
      <c r="AHT37" s="16"/>
      <c r="AHU37" s="16"/>
      <c r="AHV37" s="16"/>
      <c r="AHW37" s="16"/>
      <c r="AHX37" s="16"/>
      <c r="AHY37" s="16"/>
      <c r="AHZ37" s="16"/>
      <c r="AIA37" s="16"/>
      <c r="AIB37" s="16"/>
      <c r="AIC37" s="16"/>
      <c r="AID37" s="16"/>
      <c r="AIE37" s="16"/>
      <c r="AIF37" s="16"/>
      <c r="AIG37" s="16"/>
      <c r="AIH37" s="16"/>
      <c r="AII37" s="16"/>
      <c r="AIJ37" s="16"/>
      <c r="AIK37" s="16"/>
      <c r="AIL37" s="16"/>
      <c r="AIM37" s="16"/>
      <c r="AIN37" s="16"/>
      <c r="AIO37" s="16"/>
      <c r="AIP37" s="16"/>
      <c r="AIQ37" s="16"/>
      <c r="AIR37" s="16"/>
      <c r="AIS37" s="16"/>
      <c r="AIT37" s="16"/>
      <c r="AIU37" s="16"/>
      <c r="AIV37" s="16"/>
      <c r="AIW37" s="16"/>
      <c r="AIX37" s="16"/>
      <c r="AIY37" s="16"/>
      <c r="AIZ37" s="16"/>
      <c r="AJA37" s="16"/>
      <c r="AJB37" s="16"/>
      <c r="AJC37" s="16"/>
      <c r="AJD37" s="16"/>
      <c r="AJE37" s="16"/>
      <c r="AJF37" s="16"/>
      <c r="AJG37" s="16"/>
      <c r="AJH37" s="16"/>
      <c r="AJI37" s="16"/>
      <c r="AJJ37" s="16"/>
      <c r="AJK37" s="16"/>
      <c r="AJL37" s="16"/>
      <c r="AJM37" s="16"/>
      <c r="AJN37" s="16"/>
      <c r="AJO37" s="16"/>
      <c r="AJP37" s="16"/>
      <c r="AJQ37" s="16"/>
      <c r="AJR37" s="16"/>
      <c r="AJS37" s="16"/>
      <c r="AJT37" s="16"/>
      <c r="AJU37" s="16"/>
      <c r="AJV37" s="16"/>
      <c r="AJW37" s="16"/>
      <c r="AJX37" s="16"/>
      <c r="AJY37" s="16"/>
      <c r="AJZ37" s="16"/>
      <c r="AKA37" s="16"/>
      <c r="AKB37" s="16"/>
      <c r="AKC37" s="16"/>
      <c r="AKD37" s="16"/>
      <c r="AKE37" s="16"/>
      <c r="AKF37" s="16"/>
      <c r="AKG37" s="16"/>
      <c r="AKH37" s="16"/>
      <c r="AKI37" s="16"/>
      <c r="AKJ37" s="16"/>
      <c r="AKK37" s="16"/>
      <c r="AKL37" s="16"/>
      <c r="AKM37" s="16"/>
      <c r="AKN37" s="16"/>
      <c r="AKO37" s="16"/>
      <c r="AKP37" s="16"/>
      <c r="AKQ37" s="16"/>
      <c r="AKR37" s="16"/>
      <c r="AKS37" s="16"/>
      <c r="AKT37" s="16"/>
      <c r="AKU37" s="16"/>
      <c r="AKV37" s="16"/>
      <c r="AKW37" s="16"/>
      <c r="AKX37" s="16"/>
      <c r="AKY37" s="16"/>
      <c r="AKZ37" s="16"/>
      <c r="ALA37" s="16"/>
      <c r="ALB37" s="16"/>
      <c r="ALC37" s="16"/>
      <c r="ALD37" s="16"/>
      <c r="ALE37" s="16"/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  <c r="ALU37" s="16"/>
      <c r="ALV37" s="16"/>
      <c r="ALW37" s="16"/>
      <c r="ALX37" s="16"/>
      <c r="ALY37" s="16"/>
      <c r="ALZ37" s="16"/>
      <c r="AMA37" s="16"/>
      <c r="AMB37" s="16"/>
      <c r="AMC37" s="16"/>
      <c r="AMD37" s="16"/>
      <c r="AME37" s="16"/>
      <c r="AMF37" s="16"/>
      <c r="AMG37" s="16"/>
      <c r="AMH37" s="16"/>
      <c r="AMI37" s="16"/>
      <c r="AMJ37" s="16"/>
      <c r="AMK37" s="16"/>
      <c r="AML37" s="16"/>
      <c r="AMM37" s="16"/>
      <c r="AMN37" s="16"/>
      <c r="AMO37" s="16"/>
      <c r="AMP37" s="16"/>
    </row>
    <row r="38" spans="1:1030" s="54" customFormat="1" ht="13.95" customHeight="1" x14ac:dyDescent="0.3">
      <c r="A38" s="53"/>
      <c r="B38" s="56">
        <v>35</v>
      </c>
      <c r="C38" s="80" t="s">
        <v>82</v>
      </c>
      <c r="D38" s="83">
        <f t="shared" si="14"/>
        <v>59</v>
      </c>
      <c r="E38" s="55">
        <v>59</v>
      </c>
      <c r="F38" s="55">
        <v>0</v>
      </c>
      <c r="G38" s="56">
        <v>1</v>
      </c>
      <c r="H38" s="56">
        <v>1</v>
      </c>
      <c r="I38" s="56">
        <v>1</v>
      </c>
      <c r="J38" s="56">
        <v>3</v>
      </c>
      <c r="K38" s="56">
        <v>2</v>
      </c>
      <c r="L38" s="56">
        <v>5</v>
      </c>
      <c r="M38" s="56">
        <v>5</v>
      </c>
      <c r="N38" s="56">
        <v>4</v>
      </c>
      <c r="O38" s="56">
        <v>4</v>
      </c>
      <c r="P38" s="56">
        <v>5</v>
      </c>
      <c r="Q38" s="56">
        <v>4</v>
      </c>
      <c r="R38" s="56">
        <v>5</v>
      </c>
      <c r="S38" s="56">
        <v>4</v>
      </c>
      <c r="T38" s="56">
        <v>5</v>
      </c>
      <c r="U38" s="56">
        <v>5</v>
      </c>
      <c r="V38" s="56">
        <v>5</v>
      </c>
      <c r="W38" s="56">
        <v>5</v>
      </c>
      <c r="X38" s="61">
        <f t="shared" si="15"/>
        <v>64</v>
      </c>
      <c r="Y38" s="56">
        <v>1</v>
      </c>
      <c r="Z38" s="56">
        <v>1</v>
      </c>
      <c r="AA38" s="56">
        <v>1</v>
      </c>
      <c r="AB38" s="56">
        <v>4</v>
      </c>
      <c r="AC38" s="56">
        <v>4</v>
      </c>
      <c r="AD38" s="56">
        <v>5</v>
      </c>
      <c r="AE38" s="56">
        <v>5</v>
      </c>
      <c r="AF38" s="56">
        <v>3</v>
      </c>
      <c r="AG38" s="56">
        <v>4</v>
      </c>
      <c r="AH38" s="56">
        <v>5</v>
      </c>
      <c r="AI38" s="56">
        <v>4</v>
      </c>
      <c r="AJ38" s="56">
        <v>3</v>
      </c>
      <c r="AK38" s="56">
        <v>4</v>
      </c>
      <c r="AL38" s="56">
        <v>5</v>
      </c>
      <c r="AM38" s="56">
        <v>5</v>
      </c>
      <c r="AN38" s="56">
        <v>5</v>
      </c>
      <c r="AO38" s="56">
        <v>4</v>
      </c>
      <c r="AP38" s="61">
        <f t="shared" si="16"/>
        <v>63</v>
      </c>
      <c r="AQ38" s="61">
        <f t="shared" si="18"/>
        <v>63.5</v>
      </c>
      <c r="AR38" s="56">
        <f t="shared" si="21"/>
        <v>85</v>
      </c>
      <c r="AS38" s="56">
        <v>85</v>
      </c>
      <c r="AT38" s="56"/>
      <c r="AU38" s="56">
        <v>1</v>
      </c>
      <c r="AV38" s="56">
        <v>1</v>
      </c>
      <c r="AW38" s="56">
        <v>1</v>
      </c>
      <c r="AX38" s="56">
        <v>3</v>
      </c>
      <c r="AY38" s="56">
        <v>2</v>
      </c>
      <c r="AZ38" s="56">
        <v>5</v>
      </c>
      <c r="BA38" s="56">
        <v>2</v>
      </c>
      <c r="BB38" s="56">
        <v>2</v>
      </c>
      <c r="BC38" s="56">
        <v>2</v>
      </c>
      <c r="BD38" s="56">
        <v>5</v>
      </c>
      <c r="BE38" s="56">
        <v>5</v>
      </c>
      <c r="BF38" s="56">
        <v>4</v>
      </c>
      <c r="BG38" s="56">
        <v>5</v>
      </c>
      <c r="BH38" s="56">
        <v>4</v>
      </c>
      <c r="BI38" s="56">
        <v>5</v>
      </c>
      <c r="BJ38" s="56">
        <v>5</v>
      </c>
      <c r="BK38" s="56">
        <v>4</v>
      </c>
      <c r="BL38" s="56">
        <v>5</v>
      </c>
      <c r="BM38" s="61">
        <f t="shared" si="19"/>
        <v>61</v>
      </c>
      <c r="BN38" s="56">
        <v>1</v>
      </c>
      <c r="BO38" s="56">
        <v>1</v>
      </c>
      <c r="BP38" s="56">
        <v>1</v>
      </c>
      <c r="BQ38" s="56">
        <v>4</v>
      </c>
      <c r="BR38" s="56">
        <v>3</v>
      </c>
      <c r="BS38" s="56">
        <v>5</v>
      </c>
      <c r="BT38" s="56">
        <v>2</v>
      </c>
      <c r="BU38" s="56">
        <v>2</v>
      </c>
      <c r="BV38" s="56">
        <v>2</v>
      </c>
      <c r="BW38" s="56">
        <v>4</v>
      </c>
      <c r="BX38" s="56">
        <v>3</v>
      </c>
      <c r="BY38" s="56">
        <v>4</v>
      </c>
      <c r="BZ38" s="56">
        <v>4</v>
      </c>
      <c r="CA38" s="56">
        <v>4</v>
      </c>
      <c r="CB38" s="56">
        <v>4</v>
      </c>
      <c r="CC38" s="56">
        <v>5</v>
      </c>
      <c r="CD38" s="56">
        <v>5</v>
      </c>
      <c r="CE38" s="56">
        <v>5</v>
      </c>
      <c r="CF38" s="61">
        <f t="shared" si="20"/>
        <v>59</v>
      </c>
      <c r="CG38" s="61">
        <f t="shared" si="22"/>
        <v>60</v>
      </c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61"/>
      <c r="DO38" s="84"/>
      <c r="DP38" s="72">
        <f t="shared" si="1"/>
        <v>61.434027777777771</v>
      </c>
      <c r="DQ38" s="61">
        <f t="shared" si="10"/>
        <v>62.229166666666664</v>
      </c>
      <c r="DR38" s="61">
        <f t="shared" si="17"/>
        <v>60.638888888888886</v>
      </c>
      <c r="DS38" s="61">
        <f t="shared" si="2"/>
        <v>1.5902777777777786</v>
      </c>
      <c r="DT38" s="74">
        <f t="shared" si="8"/>
        <v>1.8304126252384503E-2</v>
      </c>
    </row>
    <row r="39" spans="1:1030" s="15" customFormat="1" ht="13.95" customHeight="1" x14ac:dyDescent="0.3">
      <c r="A39" s="27">
        <v>55</v>
      </c>
      <c r="B39" s="56">
        <v>36</v>
      </c>
      <c r="C39" s="81" t="s">
        <v>78</v>
      </c>
      <c r="D39" s="83">
        <f t="shared" si="14"/>
        <v>90</v>
      </c>
      <c r="E39" s="56">
        <v>59</v>
      </c>
      <c r="F39" s="56">
        <v>31</v>
      </c>
      <c r="G39" s="56">
        <v>1</v>
      </c>
      <c r="H39" s="56">
        <v>1</v>
      </c>
      <c r="I39" s="56">
        <v>1</v>
      </c>
      <c r="J39" s="56">
        <v>3</v>
      </c>
      <c r="K39" s="56">
        <v>3</v>
      </c>
      <c r="L39" s="56">
        <v>4</v>
      </c>
      <c r="M39" s="56">
        <v>4</v>
      </c>
      <c r="N39" s="56">
        <v>3</v>
      </c>
      <c r="O39" s="56">
        <v>3</v>
      </c>
      <c r="P39" s="56">
        <v>4</v>
      </c>
      <c r="Q39" s="56">
        <v>5</v>
      </c>
      <c r="R39" s="56">
        <v>3</v>
      </c>
      <c r="S39" s="56">
        <v>4</v>
      </c>
      <c r="T39" s="56">
        <v>5</v>
      </c>
      <c r="U39" s="56">
        <v>4</v>
      </c>
      <c r="V39" s="56">
        <v>5</v>
      </c>
      <c r="W39" s="56">
        <v>4</v>
      </c>
      <c r="X39" s="61">
        <f t="shared" si="15"/>
        <v>57</v>
      </c>
      <c r="Y39" s="56">
        <v>1</v>
      </c>
      <c r="Z39" s="56">
        <v>1</v>
      </c>
      <c r="AA39" s="56">
        <v>1</v>
      </c>
      <c r="AB39" s="70">
        <v>4</v>
      </c>
      <c r="AC39" s="70">
        <v>3</v>
      </c>
      <c r="AD39" s="70">
        <v>5</v>
      </c>
      <c r="AE39" s="70">
        <v>5</v>
      </c>
      <c r="AF39" s="70">
        <v>4</v>
      </c>
      <c r="AG39" s="70">
        <v>3</v>
      </c>
      <c r="AH39" s="70">
        <v>5</v>
      </c>
      <c r="AI39" s="70">
        <v>5</v>
      </c>
      <c r="AJ39" s="70">
        <v>4</v>
      </c>
      <c r="AK39" s="70">
        <v>4</v>
      </c>
      <c r="AL39" s="70">
        <v>5</v>
      </c>
      <c r="AM39" s="70">
        <v>4</v>
      </c>
      <c r="AN39" s="70">
        <v>5</v>
      </c>
      <c r="AO39" s="70">
        <v>4</v>
      </c>
      <c r="AP39" s="61">
        <f t="shared" si="16"/>
        <v>63</v>
      </c>
      <c r="AQ39" s="61">
        <f t="shared" si="18"/>
        <v>60</v>
      </c>
      <c r="AR39" s="56">
        <f t="shared" si="21"/>
        <v>65</v>
      </c>
      <c r="AS39" s="56">
        <v>52</v>
      </c>
      <c r="AT39" s="56">
        <v>13</v>
      </c>
      <c r="AU39" s="56">
        <v>1</v>
      </c>
      <c r="AV39" s="56">
        <v>1</v>
      </c>
      <c r="AW39" s="56">
        <v>1</v>
      </c>
      <c r="AX39" s="56">
        <v>3</v>
      </c>
      <c r="AY39" s="56">
        <v>3</v>
      </c>
      <c r="AZ39" s="56">
        <v>5</v>
      </c>
      <c r="BA39" s="56">
        <v>5</v>
      </c>
      <c r="BB39" s="56">
        <v>2</v>
      </c>
      <c r="BC39" s="56">
        <v>3</v>
      </c>
      <c r="BD39" s="56">
        <v>3</v>
      </c>
      <c r="BE39" s="56">
        <v>3</v>
      </c>
      <c r="BF39" s="56">
        <v>5</v>
      </c>
      <c r="BG39" s="56">
        <v>5</v>
      </c>
      <c r="BH39" s="56">
        <v>2</v>
      </c>
      <c r="BI39" s="56">
        <v>2</v>
      </c>
      <c r="BJ39" s="56">
        <v>2</v>
      </c>
      <c r="BK39" s="56">
        <v>2</v>
      </c>
      <c r="BL39" s="56">
        <v>1</v>
      </c>
      <c r="BM39" s="61">
        <f t="shared" si="19"/>
        <v>49</v>
      </c>
      <c r="BN39" s="56">
        <v>1</v>
      </c>
      <c r="BO39" s="56">
        <v>1</v>
      </c>
      <c r="BP39" s="56">
        <v>1</v>
      </c>
      <c r="BQ39" s="56">
        <v>5</v>
      </c>
      <c r="BR39" s="56">
        <v>3</v>
      </c>
      <c r="BS39" s="56">
        <v>5</v>
      </c>
      <c r="BT39" s="56">
        <v>4</v>
      </c>
      <c r="BU39" s="56">
        <v>1</v>
      </c>
      <c r="BV39" s="56">
        <v>2</v>
      </c>
      <c r="BW39" s="56">
        <v>5</v>
      </c>
      <c r="BX39" s="56">
        <v>4</v>
      </c>
      <c r="BY39" s="56">
        <v>4</v>
      </c>
      <c r="BZ39" s="56">
        <v>4</v>
      </c>
      <c r="CA39" s="56">
        <v>2</v>
      </c>
      <c r="CB39" s="56">
        <v>2</v>
      </c>
      <c r="CC39" s="56">
        <v>3</v>
      </c>
      <c r="CD39" s="56">
        <v>3</v>
      </c>
      <c r="CE39" s="56">
        <v>4</v>
      </c>
      <c r="CF39" s="61">
        <f t="shared" si="20"/>
        <v>54</v>
      </c>
      <c r="CG39" s="61">
        <f t="shared" si="22"/>
        <v>51.5</v>
      </c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61"/>
      <c r="DO39" s="84"/>
      <c r="DP39" s="72">
        <f t="shared" si="1"/>
        <v>55.54435483870968</v>
      </c>
      <c r="DQ39" s="61">
        <f t="shared" si="10"/>
        <v>52.806451612903224</v>
      </c>
      <c r="DR39" s="61">
        <f t="shared" si="17"/>
        <v>58.282258064516128</v>
      </c>
      <c r="DS39" s="61">
        <f t="shared" si="2"/>
        <v>-5.4758064516129039</v>
      </c>
      <c r="DT39" s="74">
        <f t="shared" si="8"/>
        <v>6.9709692112619348E-2</v>
      </c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</row>
    <row r="40" spans="1:1030" s="15" customFormat="1" ht="13.95" customHeight="1" x14ac:dyDescent="0.3">
      <c r="A40" s="27">
        <v>41</v>
      </c>
      <c r="B40" s="56">
        <v>37</v>
      </c>
      <c r="C40" s="80" t="s">
        <v>52</v>
      </c>
      <c r="D40" s="83">
        <f t="shared" si="14"/>
        <v>94</v>
      </c>
      <c r="E40" s="56">
        <v>62</v>
      </c>
      <c r="F40" s="56">
        <v>32</v>
      </c>
      <c r="G40" s="56">
        <v>1</v>
      </c>
      <c r="H40" s="56">
        <v>1</v>
      </c>
      <c r="I40" s="56">
        <v>1</v>
      </c>
      <c r="J40" s="56">
        <v>4</v>
      </c>
      <c r="K40" s="56">
        <v>4</v>
      </c>
      <c r="L40" s="56">
        <v>3</v>
      </c>
      <c r="M40" s="56">
        <v>4</v>
      </c>
      <c r="N40" s="56">
        <v>2</v>
      </c>
      <c r="O40" s="56">
        <v>1</v>
      </c>
      <c r="P40" s="56">
        <v>4</v>
      </c>
      <c r="Q40" s="56">
        <v>3</v>
      </c>
      <c r="R40" s="56">
        <v>4</v>
      </c>
      <c r="S40" s="56">
        <v>4</v>
      </c>
      <c r="T40" s="56">
        <v>3</v>
      </c>
      <c r="U40" s="56">
        <v>2</v>
      </c>
      <c r="V40" s="56">
        <v>2</v>
      </c>
      <c r="W40" s="56">
        <v>1</v>
      </c>
      <c r="X40" s="61">
        <f t="shared" si="15"/>
        <v>44</v>
      </c>
      <c r="Y40" s="56">
        <v>1</v>
      </c>
      <c r="Z40" s="56">
        <v>1</v>
      </c>
      <c r="AA40" s="56">
        <v>1</v>
      </c>
      <c r="AB40" s="56">
        <v>5</v>
      </c>
      <c r="AC40" s="56">
        <v>5</v>
      </c>
      <c r="AD40" s="56">
        <v>4</v>
      </c>
      <c r="AE40" s="56">
        <v>5</v>
      </c>
      <c r="AF40" s="56">
        <v>4</v>
      </c>
      <c r="AG40" s="56">
        <v>5</v>
      </c>
      <c r="AH40" s="56">
        <v>4</v>
      </c>
      <c r="AI40" s="56">
        <v>5</v>
      </c>
      <c r="AJ40" s="56">
        <v>3</v>
      </c>
      <c r="AK40" s="56">
        <v>3</v>
      </c>
      <c r="AL40" s="56">
        <v>5</v>
      </c>
      <c r="AM40" s="56">
        <v>4</v>
      </c>
      <c r="AN40" s="56">
        <v>4</v>
      </c>
      <c r="AO40" s="56">
        <v>4</v>
      </c>
      <c r="AP40" s="61">
        <f t="shared" si="16"/>
        <v>63</v>
      </c>
      <c r="AQ40" s="61">
        <f t="shared" si="18"/>
        <v>53.5</v>
      </c>
      <c r="AR40" s="56">
        <f t="shared" si="21"/>
        <v>68</v>
      </c>
      <c r="AS40" s="56">
        <v>57</v>
      </c>
      <c r="AT40" s="56">
        <v>11</v>
      </c>
      <c r="AU40" s="56">
        <v>1</v>
      </c>
      <c r="AV40" s="56">
        <v>1</v>
      </c>
      <c r="AW40" s="56">
        <v>1</v>
      </c>
      <c r="AX40" s="56">
        <v>3</v>
      </c>
      <c r="AY40" s="56">
        <v>4</v>
      </c>
      <c r="AZ40" s="56">
        <v>4</v>
      </c>
      <c r="BA40" s="56">
        <v>2</v>
      </c>
      <c r="BB40" s="56">
        <v>1</v>
      </c>
      <c r="BC40" s="56">
        <v>0</v>
      </c>
      <c r="BD40" s="56">
        <v>5</v>
      </c>
      <c r="BE40" s="56">
        <v>4</v>
      </c>
      <c r="BF40" s="56">
        <v>5</v>
      </c>
      <c r="BG40" s="56">
        <v>4</v>
      </c>
      <c r="BH40" s="56">
        <v>4</v>
      </c>
      <c r="BI40" s="56">
        <v>5</v>
      </c>
      <c r="BJ40" s="56">
        <v>5</v>
      </c>
      <c r="BK40" s="56">
        <v>5</v>
      </c>
      <c r="BL40" s="56">
        <v>5</v>
      </c>
      <c r="BM40" s="61">
        <f t="shared" si="19"/>
        <v>59</v>
      </c>
      <c r="BN40" s="56">
        <v>1</v>
      </c>
      <c r="BO40" s="56">
        <v>1</v>
      </c>
      <c r="BP40" s="56">
        <v>1</v>
      </c>
      <c r="BQ40" s="56">
        <v>5</v>
      </c>
      <c r="BR40" s="56">
        <v>4</v>
      </c>
      <c r="BS40" s="56">
        <v>5</v>
      </c>
      <c r="BT40" s="56">
        <v>4</v>
      </c>
      <c r="BU40" s="56">
        <v>1</v>
      </c>
      <c r="BV40" s="56">
        <v>1</v>
      </c>
      <c r="BW40" s="56">
        <v>5</v>
      </c>
      <c r="BX40" s="56">
        <v>4</v>
      </c>
      <c r="BY40" s="56">
        <v>5</v>
      </c>
      <c r="BZ40" s="56">
        <v>4</v>
      </c>
      <c r="CA40" s="56">
        <v>5</v>
      </c>
      <c r="CB40" s="56">
        <v>3</v>
      </c>
      <c r="CC40" s="56">
        <v>4</v>
      </c>
      <c r="CD40" s="56">
        <v>3</v>
      </c>
      <c r="CE40" s="56">
        <v>4</v>
      </c>
      <c r="CF40" s="61">
        <f t="shared" si="20"/>
        <v>60</v>
      </c>
      <c r="CG40" s="61">
        <f t="shared" si="22"/>
        <v>59.5</v>
      </c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61"/>
      <c r="DO40" s="84"/>
      <c r="DP40" s="72">
        <f t="shared" si="1"/>
        <v>56.638461538461542</v>
      </c>
      <c r="DQ40" s="61">
        <f>(E40*X40+AR40*BM40)/(E40+AR40)</f>
        <v>51.846153846153847</v>
      </c>
      <c r="DR40" s="61">
        <f>(E40*AP40+AR40*CF40)/(E40+AR40)</f>
        <v>61.430769230769229</v>
      </c>
      <c r="DS40" s="61">
        <f t="shared" si="2"/>
        <v>-9.5846153846153825</v>
      </c>
      <c r="DT40" s="74">
        <f t="shared" si="8"/>
        <v>0.11965979211713133</v>
      </c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  <c r="SS40" s="16"/>
      <c r="ST40" s="16"/>
      <c r="SU40" s="16"/>
      <c r="SV40" s="16"/>
      <c r="SW40" s="16"/>
      <c r="SX40" s="16"/>
      <c r="SY40" s="16"/>
      <c r="SZ40" s="16"/>
      <c r="TA40" s="16"/>
      <c r="TB40" s="16"/>
      <c r="TC40" s="16"/>
      <c r="TD40" s="16"/>
      <c r="TE40" s="16"/>
      <c r="TF40" s="16"/>
      <c r="TG40" s="16"/>
      <c r="TH40" s="16"/>
      <c r="TI40" s="16"/>
      <c r="TJ40" s="16"/>
      <c r="TK40" s="16"/>
      <c r="TL40" s="16"/>
      <c r="TM40" s="16"/>
      <c r="TN40" s="16"/>
      <c r="TO40" s="16"/>
      <c r="TP40" s="16"/>
      <c r="TQ40" s="16"/>
      <c r="TR40" s="16"/>
      <c r="TS40" s="16"/>
      <c r="TT40" s="16"/>
      <c r="TU40" s="16"/>
      <c r="TV40" s="16"/>
      <c r="TW40" s="16"/>
      <c r="TX40" s="16"/>
      <c r="TY40" s="16"/>
      <c r="TZ40" s="16"/>
      <c r="UA40" s="16"/>
      <c r="UB40" s="16"/>
      <c r="UC40" s="16"/>
      <c r="UD40" s="16"/>
      <c r="UE40" s="16"/>
      <c r="UF40" s="16"/>
      <c r="UG40" s="16"/>
      <c r="UH40" s="16"/>
      <c r="UI40" s="16"/>
      <c r="UJ40" s="16"/>
      <c r="UK40" s="16"/>
      <c r="UL40" s="16"/>
      <c r="UM40" s="16"/>
      <c r="UN40" s="16"/>
      <c r="UO40" s="16"/>
      <c r="UP40" s="16"/>
      <c r="UQ40" s="16"/>
      <c r="UR40" s="16"/>
      <c r="US40" s="16"/>
      <c r="UT40" s="16"/>
      <c r="UU40" s="16"/>
      <c r="UV40" s="16"/>
      <c r="UW40" s="16"/>
      <c r="UX40" s="16"/>
      <c r="UY40" s="16"/>
      <c r="UZ40" s="16"/>
      <c r="VA40" s="16"/>
      <c r="VB40" s="16"/>
      <c r="VC40" s="16"/>
      <c r="VD40" s="16"/>
      <c r="VE40" s="16"/>
      <c r="VF40" s="16"/>
      <c r="VG40" s="16"/>
      <c r="VH40" s="16"/>
      <c r="VI40" s="16"/>
      <c r="VJ40" s="16"/>
      <c r="VK40" s="16"/>
      <c r="VL40" s="16"/>
      <c r="VM40" s="16"/>
      <c r="VN40" s="16"/>
      <c r="VO40" s="16"/>
      <c r="VP40" s="16"/>
      <c r="VQ40" s="16"/>
      <c r="VR40" s="16"/>
      <c r="VS40" s="16"/>
      <c r="VT40" s="16"/>
      <c r="VU40" s="16"/>
      <c r="VV40" s="16"/>
      <c r="VW40" s="16"/>
      <c r="VX40" s="16"/>
      <c r="VY40" s="16"/>
      <c r="VZ40" s="16"/>
      <c r="WA40" s="16"/>
      <c r="WB40" s="16"/>
      <c r="WC40" s="16"/>
      <c r="WD40" s="16"/>
      <c r="WE40" s="16"/>
      <c r="WF40" s="16"/>
      <c r="WG40" s="16"/>
      <c r="WH40" s="16"/>
      <c r="WI40" s="16"/>
      <c r="WJ40" s="16"/>
      <c r="WK40" s="16"/>
      <c r="WL40" s="16"/>
      <c r="WM40" s="16"/>
      <c r="WN40" s="16"/>
      <c r="WO40" s="16"/>
      <c r="WP40" s="16"/>
      <c r="WQ40" s="16"/>
      <c r="WR40" s="16"/>
      <c r="WS40" s="16"/>
      <c r="WT40" s="16"/>
      <c r="WU40" s="16"/>
      <c r="WV40" s="16"/>
      <c r="WW40" s="16"/>
      <c r="WX40" s="16"/>
      <c r="WY40" s="16"/>
      <c r="WZ40" s="16"/>
      <c r="XA40" s="16"/>
      <c r="XB40" s="16"/>
      <c r="XC40" s="16"/>
      <c r="XD40" s="16"/>
      <c r="XE40" s="16"/>
      <c r="XF40" s="16"/>
      <c r="XG40" s="16"/>
      <c r="XH40" s="16"/>
      <c r="XI40" s="16"/>
      <c r="XJ40" s="16"/>
      <c r="XK40" s="16"/>
      <c r="XL40" s="16"/>
      <c r="XM40" s="16"/>
      <c r="XN40" s="16"/>
      <c r="XO40" s="16"/>
      <c r="XP40" s="16"/>
      <c r="XQ40" s="16"/>
      <c r="XR40" s="16"/>
      <c r="XS40" s="16"/>
      <c r="XT40" s="16"/>
      <c r="XU40" s="16"/>
      <c r="XV40" s="16"/>
      <c r="XW40" s="16"/>
      <c r="XX40" s="16"/>
      <c r="XY40" s="16"/>
      <c r="XZ40" s="16"/>
      <c r="YA40" s="16"/>
      <c r="YB40" s="16"/>
      <c r="YC40" s="16"/>
      <c r="YD40" s="16"/>
      <c r="YE40" s="16"/>
      <c r="YF40" s="16"/>
      <c r="YG40" s="16"/>
      <c r="YH40" s="16"/>
      <c r="YI40" s="16"/>
      <c r="YJ40" s="16"/>
      <c r="YK40" s="16"/>
      <c r="YL40" s="16"/>
      <c r="YM40" s="16"/>
      <c r="YN40" s="16"/>
      <c r="YO40" s="16"/>
      <c r="YP40" s="16"/>
      <c r="YQ40" s="16"/>
      <c r="YR40" s="16"/>
      <c r="YS40" s="16"/>
      <c r="YT40" s="16"/>
      <c r="YU40" s="16"/>
      <c r="YV40" s="16"/>
      <c r="YW40" s="16"/>
      <c r="YX40" s="16"/>
      <c r="YY40" s="16"/>
      <c r="YZ40" s="16"/>
      <c r="ZA40" s="16"/>
      <c r="ZB40" s="16"/>
      <c r="ZC40" s="16"/>
      <c r="ZD40" s="16"/>
      <c r="ZE40" s="16"/>
      <c r="ZF40" s="16"/>
      <c r="ZG40" s="16"/>
      <c r="ZH40" s="16"/>
      <c r="ZI40" s="16"/>
      <c r="ZJ40" s="16"/>
      <c r="ZK40" s="16"/>
      <c r="ZL40" s="16"/>
      <c r="ZM40" s="16"/>
      <c r="ZN40" s="16"/>
      <c r="ZO40" s="16"/>
      <c r="ZP40" s="16"/>
      <c r="ZQ40" s="16"/>
      <c r="ZR40" s="16"/>
      <c r="ZS40" s="16"/>
      <c r="ZT40" s="16"/>
      <c r="ZU40" s="16"/>
      <c r="ZV40" s="16"/>
      <c r="ZW40" s="16"/>
      <c r="ZX40" s="16"/>
      <c r="ZY40" s="16"/>
      <c r="ZZ40" s="16"/>
      <c r="AAA40" s="16"/>
      <c r="AAB40" s="16"/>
      <c r="AAC40" s="16"/>
      <c r="AAD40" s="16"/>
      <c r="AAE40" s="16"/>
      <c r="AAF40" s="16"/>
      <c r="AAG40" s="16"/>
      <c r="AAH40" s="16"/>
      <c r="AAI40" s="16"/>
      <c r="AAJ40" s="16"/>
      <c r="AAK40" s="16"/>
      <c r="AAL40" s="16"/>
      <c r="AAM40" s="16"/>
      <c r="AAN40" s="16"/>
      <c r="AAO40" s="16"/>
      <c r="AAP40" s="16"/>
      <c r="AAQ40" s="16"/>
      <c r="AAR40" s="16"/>
      <c r="AAS40" s="16"/>
      <c r="AAT40" s="16"/>
      <c r="AAU40" s="16"/>
      <c r="AAV40" s="16"/>
      <c r="AAW40" s="16"/>
      <c r="AAX40" s="16"/>
      <c r="AAY40" s="16"/>
      <c r="AAZ40" s="16"/>
      <c r="ABA40" s="16"/>
      <c r="ABB40" s="16"/>
      <c r="ABC40" s="16"/>
      <c r="ABD40" s="16"/>
      <c r="ABE40" s="16"/>
      <c r="ABF40" s="16"/>
      <c r="ABG40" s="16"/>
      <c r="ABH40" s="16"/>
      <c r="ABI40" s="16"/>
      <c r="ABJ40" s="16"/>
      <c r="ABK40" s="16"/>
      <c r="ABL40" s="16"/>
      <c r="ABM40" s="16"/>
      <c r="ABN40" s="16"/>
      <c r="ABO40" s="16"/>
      <c r="ABP40" s="16"/>
      <c r="ABQ40" s="16"/>
      <c r="ABR40" s="16"/>
      <c r="ABS40" s="16"/>
      <c r="ABT40" s="16"/>
      <c r="ABU40" s="16"/>
      <c r="ABV40" s="16"/>
      <c r="ABW40" s="16"/>
      <c r="ABX40" s="16"/>
      <c r="ABY40" s="16"/>
      <c r="ABZ40" s="16"/>
      <c r="ACA40" s="16"/>
      <c r="ACB40" s="16"/>
      <c r="ACC40" s="16"/>
      <c r="ACD40" s="16"/>
      <c r="ACE40" s="16"/>
      <c r="ACF40" s="16"/>
      <c r="ACG40" s="16"/>
      <c r="ACH40" s="16"/>
      <c r="ACI40" s="16"/>
      <c r="ACJ40" s="16"/>
      <c r="ACK40" s="16"/>
      <c r="ACL40" s="16"/>
      <c r="ACM40" s="16"/>
      <c r="ACN40" s="16"/>
      <c r="ACO40" s="16"/>
      <c r="ACP40" s="16"/>
      <c r="ACQ40" s="16"/>
      <c r="ACR40" s="16"/>
      <c r="ACS40" s="16"/>
      <c r="ACT40" s="16"/>
      <c r="ACU40" s="16"/>
      <c r="ACV40" s="16"/>
      <c r="ACW40" s="16"/>
      <c r="ACX40" s="16"/>
      <c r="ACY40" s="16"/>
      <c r="ACZ40" s="16"/>
      <c r="ADA40" s="16"/>
      <c r="ADB40" s="16"/>
      <c r="ADC40" s="16"/>
      <c r="ADD40" s="16"/>
      <c r="ADE40" s="16"/>
      <c r="ADF40" s="16"/>
      <c r="ADG40" s="16"/>
      <c r="ADH40" s="16"/>
      <c r="ADI40" s="16"/>
      <c r="ADJ40" s="16"/>
      <c r="ADK40" s="16"/>
      <c r="ADL40" s="16"/>
      <c r="ADM40" s="16"/>
      <c r="ADN40" s="16"/>
      <c r="ADO40" s="16"/>
      <c r="ADP40" s="16"/>
      <c r="ADQ40" s="16"/>
      <c r="ADR40" s="16"/>
      <c r="ADS40" s="16"/>
      <c r="ADT40" s="16"/>
      <c r="ADU40" s="16"/>
      <c r="ADV40" s="16"/>
      <c r="ADW40" s="16"/>
      <c r="ADX40" s="16"/>
      <c r="ADY40" s="16"/>
      <c r="ADZ40" s="16"/>
      <c r="AEA40" s="16"/>
      <c r="AEB40" s="16"/>
      <c r="AEC40" s="16"/>
      <c r="AED40" s="16"/>
      <c r="AEE40" s="16"/>
      <c r="AEF40" s="16"/>
      <c r="AEG40" s="16"/>
      <c r="AEH40" s="16"/>
      <c r="AEI40" s="16"/>
      <c r="AEJ40" s="16"/>
      <c r="AEK40" s="16"/>
      <c r="AEL40" s="16"/>
      <c r="AEM40" s="16"/>
      <c r="AEN40" s="16"/>
      <c r="AEO40" s="16"/>
      <c r="AEP40" s="16"/>
      <c r="AEQ40" s="16"/>
      <c r="AER40" s="16"/>
      <c r="AES40" s="16"/>
      <c r="AET40" s="16"/>
      <c r="AEU40" s="16"/>
      <c r="AEV40" s="16"/>
      <c r="AEW40" s="16"/>
      <c r="AEX40" s="16"/>
      <c r="AEY40" s="16"/>
      <c r="AEZ40" s="16"/>
      <c r="AFA40" s="16"/>
      <c r="AFB40" s="16"/>
      <c r="AFC40" s="16"/>
      <c r="AFD40" s="16"/>
      <c r="AFE40" s="16"/>
      <c r="AFF40" s="16"/>
      <c r="AFG40" s="16"/>
      <c r="AFH40" s="16"/>
      <c r="AFI40" s="16"/>
      <c r="AFJ40" s="16"/>
      <c r="AFK40" s="16"/>
      <c r="AFL40" s="16"/>
      <c r="AFM40" s="16"/>
      <c r="AFN40" s="16"/>
      <c r="AFO40" s="16"/>
      <c r="AFP40" s="16"/>
      <c r="AFQ40" s="16"/>
      <c r="AFR40" s="16"/>
      <c r="AFS40" s="16"/>
      <c r="AFT40" s="16"/>
      <c r="AFU40" s="16"/>
      <c r="AFV40" s="16"/>
      <c r="AFW40" s="16"/>
      <c r="AFX40" s="16"/>
      <c r="AFY40" s="16"/>
      <c r="AFZ40" s="16"/>
      <c r="AGA40" s="16"/>
      <c r="AGB40" s="16"/>
      <c r="AGC40" s="16"/>
      <c r="AGD40" s="16"/>
      <c r="AGE40" s="16"/>
      <c r="AGF40" s="16"/>
      <c r="AGG40" s="16"/>
      <c r="AGH40" s="16"/>
      <c r="AGI40" s="16"/>
      <c r="AGJ40" s="16"/>
      <c r="AGK40" s="16"/>
      <c r="AGL40" s="16"/>
      <c r="AGM40" s="16"/>
      <c r="AGN40" s="16"/>
      <c r="AGO40" s="16"/>
      <c r="AGP40" s="16"/>
      <c r="AGQ40" s="16"/>
      <c r="AGR40" s="16"/>
      <c r="AGS40" s="16"/>
      <c r="AGT40" s="16"/>
      <c r="AGU40" s="16"/>
      <c r="AGV40" s="16"/>
      <c r="AGW40" s="16"/>
      <c r="AGX40" s="16"/>
      <c r="AGY40" s="16"/>
      <c r="AGZ40" s="16"/>
      <c r="AHA40" s="16"/>
      <c r="AHB40" s="16"/>
      <c r="AHC40" s="16"/>
      <c r="AHD40" s="16"/>
      <c r="AHE40" s="16"/>
      <c r="AHF40" s="16"/>
      <c r="AHG40" s="16"/>
      <c r="AHH40" s="16"/>
      <c r="AHI40" s="16"/>
      <c r="AHJ40" s="16"/>
      <c r="AHK40" s="16"/>
      <c r="AHL40" s="16"/>
      <c r="AHM40" s="16"/>
      <c r="AHN40" s="16"/>
      <c r="AHO40" s="16"/>
      <c r="AHP40" s="16"/>
      <c r="AHQ40" s="16"/>
      <c r="AHR40" s="16"/>
      <c r="AHS40" s="16"/>
      <c r="AHT40" s="16"/>
      <c r="AHU40" s="16"/>
      <c r="AHV40" s="16"/>
      <c r="AHW40" s="16"/>
      <c r="AHX40" s="16"/>
      <c r="AHY40" s="16"/>
      <c r="AHZ40" s="16"/>
      <c r="AIA40" s="16"/>
      <c r="AIB40" s="16"/>
      <c r="AIC40" s="16"/>
      <c r="AID40" s="16"/>
      <c r="AIE40" s="16"/>
      <c r="AIF40" s="16"/>
      <c r="AIG40" s="16"/>
      <c r="AIH40" s="16"/>
      <c r="AII40" s="16"/>
      <c r="AIJ40" s="16"/>
      <c r="AIK40" s="16"/>
      <c r="AIL40" s="16"/>
      <c r="AIM40" s="16"/>
      <c r="AIN40" s="16"/>
      <c r="AIO40" s="16"/>
      <c r="AIP40" s="16"/>
      <c r="AIQ40" s="16"/>
      <c r="AIR40" s="16"/>
      <c r="AIS40" s="16"/>
      <c r="AIT40" s="16"/>
      <c r="AIU40" s="16"/>
      <c r="AIV40" s="16"/>
      <c r="AIW40" s="16"/>
      <c r="AIX40" s="16"/>
      <c r="AIY40" s="16"/>
      <c r="AIZ40" s="16"/>
      <c r="AJA40" s="16"/>
      <c r="AJB40" s="16"/>
      <c r="AJC40" s="16"/>
      <c r="AJD40" s="16"/>
      <c r="AJE40" s="16"/>
      <c r="AJF40" s="16"/>
      <c r="AJG40" s="16"/>
      <c r="AJH40" s="16"/>
      <c r="AJI40" s="16"/>
      <c r="AJJ40" s="16"/>
      <c r="AJK40" s="16"/>
      <c r="AJL40" s="16"/>
      <c r="AJM40" s="16"/>
      <c r="AJN40" s="16"/>
      <c r="AJO40" s="16"/>
      <c r="AJP40" s="16"/>
      <c r="AJQ40" s="16"/>
      <c r="AJR40" s="16"/>
      <c r="AJS40" s="16"/>
      <c r="AJT40" s="16"/>
      <c r="AJU40" s="16"/>
      <c r="AJV40" s="16"/>
      <c r="AJW40" s="16"/>
      <c r="AJX40" s="16"/>
      <c r="AJY40" s="16"/>
      <c r="AJZ40" s="16"/>
      <c r="AKA40" s="16"/>
      <c r="AKB40" s="16"/>
      <c r="AKC40" s="16"/>
      <c r="AKD40" s="16"/>
      <c r="AKE40" s="16"/>
      <c r="AKF40" s="16"/>
      <c r="AKG40" s="16"/>
      <c r="AKH40" s="16"/>
      <c r="AKI40" s="16"/>
      <c r="AKJ40" s="16"/>
      <c r="AKK40" s="16"/>
      <c r="AKL40" s="16"/>
      <c r="AKM40" s="16"/>
      <c r="AKN40" s="16"/>
      <c r="AKO40" s="16"/>
      <c r="AKP40" s="16"/>
      <c r="AKQ40" s="16"/>
      <c r="AKR40" s="16"/>
      <c r="AKS40" s="16"/>
      <c r="AKT40" s="16"/>
      <c r="AKU40" s="16"/>
      <c r="AKV40" s="16"/>
      <c r="AKW40" s="16"/>
      <c r="AKX40" s="16"/>
      <c r="AKY40" s="16"/>
      <c r="AKZ40" s="16"/>
      <c r="ALA40" s="16"/>
      <c r="ALB40" s="16"/>
      <c r="ALC40" s="16"/>
      <c r="ALD40" s="16"/>
      <c r="ALE40" s="16"/>
      <c r="ALF40" s="16"/>
      <c r="ALG40" s="16"/>
      <c r="ALH40" s="16"/>
      <c r="ALI40" s="16"/>
      <c r="ALJ40" s="16"/>
      <c r="ALK40" s="16"/>
      <c r="ALL40" s="16"/>
      <c r="ALM40" s="16"/>
      <c r="ALN40" s="16"/>
      <c r="ALO40" s="16"/>
      <c r="ALP40" s="16"/>
      <c r="ALQ40" s="16"/>
      <c r="ALR40" s="16"/>
      <c r="ALS40" s="16"/>
      <c r="ALT40" s="16"/>
      <c r="ALU40" s="16"/>
      <c r="ALV40" s="16"/>
      <c r="ALW40" s="16"/>
      <c r="ALX40" s="16"/>
      <c r="ALY40" s="16"/>
      <c r="ALZ40" s="16"/>
      <c r="AMA40" s="16"/>
      <c r="AMB40" s="16"/>
      <c r="AMC40" s="16"/>
      <c r="AMD40" s="16"/>
      <c r="AME40" s="16"/>
      <c r="AMF40" s="16"/>
      <c r="AMG40" s="16"/>
      <c r="AMH40" s="16"/>
      <c r="AMI40" s="16"/>
      <c r="AMJ40" s="16"/>
      <c r="AMK40" s="16"/>
      <c r="AML40" s="16"/>
      <c r="AMM40" s="16"/>
      <c r="AMN40" s="16"/>
      <c r="AMO40" s="16"/>
      <c r="AMP40" s="16"/>
    </row>
    <row r="41" spans="1:1030" s="20" customFormat="1" ht="13.95" customHeight="1" x14ac:dyDescent="0.3">
      <c r="A41" s="28">
        <v>75</v>
      </c>
      <c r="B41" s="56">
        <v>38</v>
      </c>
      <c r="C41" s="80" t="s">
        <v>92</v>
      </c>
      <c r="D41" s="83">
        <f t="shared" si="14"/>
        <v>62</v>
      </c>
      <c r="E41" s="56">
        <v>62</v>
      </c>
      <c r="F41" s="56">
        <v>0</v>
      </c>
      <c r="G41" s="56">
        <v>1</v>
      </c>
      <c r="H41" s="56">
        <v>1</v>
      </c>
      <c r="I41" s="56">
        <v>2</v>
      </c>
      <c r="J41" s="56">
        <v>3</v>
      </c>
      <c r="K41" s="56">
        <v>3</v>
      </c>
      <c r="L41" s="56">
        <v>5</v>
      </c>
      <c r="M41" s="56">
        <v>4</v>
      </c>
      <c r="N41" s="56">
        <v>3</v>
      </c>
      <c r="O41" s="56">
        <v>4</v>
      </c>
      <c r="P41" s="56">
        <v>4</v>
      </c>
      <c r="Q41" s="56">
        <v>3</v>
      </c>
      <c r="R41" s="56">
        <v>5</v>
      </c>
      <c r="S41" s="56">
        <v>2</v>
      </c>
      <c r="T41" s="56">
        <v>4</v>
      </c>
      <c r="U41" s="56">
        <v>4</v>
      </c>
      <c r="V41" s="56">
        <v>4</v>
      </c>
      <c r="W41" s="56">
        <v>4</v>
      </c>
      <c r="X41" s="61">
        <f t="shared" si="15"/>
        <v>56</v>
      </c>
      <c r="Y41" s="56">
        <v>1</v>
      </c>
      <c r="Z41" s="56">
        <v>1</v>
      </c>
      <c r="AA41" s="56">
        <v>2</v>
      </c>
      <c r="AB41" s="56">
        <v>4</v>
      </c>
      <c r="AC41" s="56">
        <v>3</v>
      </c>
      <c r="AD41" s="56">
        <v>4</v>
      </c>
      <c r="AE41" s="56">
        <v>4</v>
      </c>
      <c r="AF41" s="56">
        <v>3</v>
      </c>
      <c r="AG41" s="56">
        <v>3</v>
      </c>
      <c r="AH41" s="56">
        <v>4</v>
      </c>
      <c r="AI41" s="56">
        <v>3</v>
      </c>
      <c r="AJ41" s="56">
        <v>4</v>
      </c>
      <c r="AK41" s="56">
        <v>3</v>
      </c>
      <c r="AL41" s="56">
        <v>3</v>
      </c>
      <c r="AM41" s="56">
        <v>4</v>
      </c>
      <c r="AN41" s="56">
        <v>4</v>
      </c>
      <c r="AO41" s="56">
        <v>3</v>
      </c>
      <c r="AP41" s="61">
        <f t="shared" si="16"/>
        <v>53</v>
      </c>
      <c r="AQ41" s="61">
        <f t="shared" si="18"/>
        <v>54.5</v>
      </c>
      <c r="AR41" s="56">
        <f t="shared" si="21"/>
        <v>50</v>
      </c>
      <c r="AS41" s="56">
        <v>50</v>
      </c>
      <c r="AT41" s="56"/>
      <c r="AU41" s="56">
        <v>1</v>
      </c>
      <c r="AV41" s="56">
        <v>1</v>
      </c>
      <c r="AW41" s="56">
        <v>2</v>
      </c>
      <c r="AX41" s="56">
        <v>2</v>
      </c>
      <c r="AY41" s="56">
        <v>3</v>
      </c>
      <c r="AZ41" s="56">
        <v>4</v>
      </c>
      <c r="BA41" s="56">
        <v>3</v>
      </c>
      <c r="BB41" s="56">
        <v>3</v>
      </c>
      <c r="BC41" s="56">
        <v>2</v>
      </c>
      <c r="BD41" s="56">
        <v>5</v>
      </c>
      <c r="BE41" s="56">
        <v>4</v>
      </c>
      <c r="BF41" s="56">
        <v>4</v>
      </c>
      <c r="BG41" s="56">
        <v>5</v>
      </c>
      <c r="BH41" s="56">
        <v>5</v>
      </c>
      <c r="BI41" s="56">
        <v>5</v>
      </c>
      <c r="BJ41" s="56">
        <v>5</v>
      </c>
      <c r="BK41" s="56">
        <v>5</v>
      </c>
      <c r="BL41" s="56">
        <v>5</v>
      </c>
      <c r="BM41" s="61">
        <f t="shared" si="19"/>
        <v>64</v>
      </c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61"/>
      <c r="CG41" s="61">
        <f>BM41</f>
        <v>64</v>
      </c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61"/>
      <c r="DO41" s="84"/>
      <c r="DP41" s="72">
        <f t="shared" si="1"/>
        <v>56.285714285714285</v>
      </c>
      <c r="DQ41" s="61">
        <f>(E41*X41+AR41*BM41)/(E41+AR41)</f>
        <v>59.571428571428569</v>
      </c>
      <c r="DR41" s="61">
        <f>(E41*AP41)/(E41)</f>
        <v>53</v>
      </c>
      <c r="DS41" s="61">
        <f t="shared" si="2"/>
        <v>6.5714285714285694</v>
      </c>
      <c r="DT41" s="74">
        <f t="shared" si="8"/>
        <v>8.2555614047160344E-2</v>
      </c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</row>
    <row r="42" spans="1:1030" s="15" customFormat="1" ht="13.95" customHeight="1" x14ac:dyDescent="0.3">
      <c r="A42" s="27">
        <v>17</v>
      </c>
      <c r="B42" s="56">
        <v>39</v>
      </c>
      <c r="C42" s="80" t="s">
        <v>40</v>
      </c>
      <c r="D42" s="83">
        <f t="shared" si="14"/>
        <v>178</v>
      </c>
      <c r="E42" s="56">
        <v>69</v>
      </c>
      <c r="F42" s="56">
        <v>109</v>
      </c>
      <c r="G42" s="56">
        <v>1</v>
      </c>
      <c r="H42" s="56">
        <v>0.5</v>
      </c>
      <c r="I42" s="56">
        <v>1</v>
      </c>
      <c r="J42" s="56">
        <v>3</v>
      </c>
      <c r="K42" s="56">
        <v>0</v>
      </c>
      <c r="L42" s="56">
        <v>2</v>
      </c>
      <c r="M42" s="56">
        <v>4</v>
      </c>
      <c r="N42" s="56">
        <v>4</v>
      </c>
      <c r="O42" s="56">
        <v>2</v>
      </c>
      <c r="P42" s="56">
        <v>3</v>
      </c>
      <c r="Q42" s="56">
        <v>4</v>
      </c>
      <c r="R42" s="56">
        <v>4</v>
      </c>
      <c r="S42" s="56">
        <v>3</v>
      </c>
      <c r="T42" s="56">
        <v>2</v>
      </c>
      <c r="U42" s="56">
        <v>4</v>
      </c>
      <c r="V42" s="56">
        <v>4</v>
      </c>
      <c r="W42" s="56">
        <v>4</v>
      </c>
      <c r="X42" s="61">
        <f t="shared" si="15"/>
        <v>45.5</v>
      </c>
      <c r="Y42" s="56">
        <v>1</v>
      </c>
      <c r="Z42" s="56">
        <v>0.5</v>
      </c>
      <c r="AA42" s="56">
        <v>1</v>
      </c>
      <c r="AB42" s="56">
        <v>5</v>
      </c>
      <c r="AC42" s="56">
        <v>4</v>
      </c>
      <c r="AD42" s="56">
        <v>5</v>
      </c>
      <c r="AE42" s="56">
        <v>5</v>
      </c>
      <c r="AF42" s="56">
        <v>4</v>
      </c>
      <c r="AG42" s="56">
        <v>4</v>
      </c>
      <c r="AH42" s="56">
        <v>5</v>
      </c>
      <c r="AI42" s="56">
        <v>4</v>
      </c>
      <c r="AJ42" s="56">
        <v>4</v>
      </c>
      <c r="AK42" s="56">
        <v>2</v>
      </c>
      <c r="AL42" s="56">
        <v>3</v>
      </c>
      <c r="AM42" s="56">
        <v>4</v>
      </c>
      <c r="AN42" s="56">
        <v>5</v>
      </c>
      <c r="AO42" s="56">
        <v>4</v>
      </c>
      <c r="AP42" s="61">
        <f t="shared" si="16"/>
        <v>60.5</v>
      </c>
      <c r="AQ42" s="61">
        <f t="shared" si="18"/>
        <v>53</v>
      </c>
      <c r="AR42" s="56">
        <f t="shared" si="21"/>
        <v>69</v>
      </c>
      <c r="AS42" s="56">
        <v>69</v>
      </c>
      <c r="AT42" s="56">
        <v>0</v>
      </c>
      <c r="AU42" s="56">
        <v>1</v>
      </c>
      <c r="AV42" s="56">
        <v>0.5</v>
      </c>
      <c r="AW42" s="56">
        <v>1</v>
      </c>
      <c r="AX42" s="56">
        <v>2</v>
      </c>
      <c r="AY42" s="56">
        <v>0</v>
      </c>
      <c r="AZ42" s="56">
        <v>4</v>
      </c>
      <c r="BA42" s="56">
        <v>3</v>
      </c>
      <c r="BB42" s="56">
        <v>2</v>
      </c>
      <c r="BC42" s="56">
        <v>2</v>
      </c>
      <c r="BD42" s="56">
        <v>5</v>
      </c>
      <c r="BE42" s="56">
        <v>4</v>
      </c>
      <c r="BF42" s="56">
        <v>5</v>
      </c>
      <c r="BG42" s="56">
        <v>4</v>
      </c>
      <c r="BH42" s="56">
        <v>3</v>
      </c>
      <c r="BI42" s="56">
        <v>5</v>
      </c>
      <c r="BJ42" s="56">
        <v>5</v>
      </c>
      <c r="BK42" s="56">
        <v>4</v>
      </c>
      <c r="BL42" s="56">
        <v>5</v>
      </c>
      <c r="BM42" s="61">
        <f t="shared" si="19"/>
        <v>55.5</v>
      </c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61"/>
      <c r="CG42" s="61">
        <f t="shared" ref="CG42:CG43" si="23">BM42</f>
        <v>55.5</v>
      </c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61"/>
      <c r="DO42" s="84"/>
      <c r="DP42" s="72">
        <f t="shared" si="1"/>
        <v>55.5</v>
      </c>
      <c r="DQ42" s="61">
        <f>(E42*X42+AR42*BM42+CH42*CX42)/(E42+AR42+CH42)</f>
        <v>50.5</v>
      </c>
      <c r="DR42" s="61">
        <f>(E42*AP42)/(E42)</f>
        <v>60.5</v>
      </c>
      <c r="DS42" s="61">
        <f t="shared" si="2"/>
        <v>-10</v>
      </c>
      <c r="DT42" s="74">
        <f t="shared" si="8"/>
        <v>0.12740662724081939</v>
      </c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</row>
    <row r="43" spans="1:1030" s="15" customFormat="1" ht="13.95" customHeight="1" x14ac:dyDescent="0.3">
      <c r="A43" s="27">
        <v>22</v>
      </c>
      <c r="B43" s="56">
        <v>40</v>
      </c>
      <c r="C43" s="80" t="s">
        <v>39</v>
      </c>
      <c r="D43" s="83">
        <f t="shared" si="14"/>
        <v>61</v>
      </c>
      <c r="E43" s="56">
        <v>61</v>
      </c>
      <c r="F43" s="56">
        <v>0</v>
      </c>
      <c r="G43" s="56">
        <v>1</v>
      </c>
      <c r="H43" s="56">
        <v>1</v>
      </c>
      <c r="I43" s="56">
        <v>1</v>
      </c>
      <c r="J43" s="56">
        <v>3</v>
      </c>
      <c r="K43" s="56">
        <v>3</v>
      </c>
      <c r="L43" s="56">
        <v>4</v>
      </c>
      <c r="M43" s="56">
        <v>4</v>
      </c>
      <c r="N43" s="56">
        <v>3</v>
      </c>
      <c r="O43" s="56">
        <v>5</v>
      </c>
      <c r="P43" s="56">
        <v>5</v>
      </c>
      <c r="Q43" s="56">
        <v>4</v>
      </c>
      <c r="R43" s="56">
        <v>4</v>
      </c>
      <c r="S43" s="56">
        <v>5</v>
      </c>
      <c r="T43" s="56">
        <v>4</v>
      </c>
      <c r="U43" s="56">
        <v>4</v>
      </c>
      <c r="V43" s="56">
        <v>5</v>
      </c>
      <c r="W43" s="56">
        <v>4</v>
      </c>
      <c r="X43" s="61">
        <f t="shared" si="15"/>
        <v>60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61"/>
      <c r="AQ43" s="61"/>
      <c r="AR43" s="56">
        <f t="shared" si="21"/>
        <v>135</v>
      </c>
      <c r="AS43" s="56">
        <v>66</v>
      </c>
      <c r="AT43" s="56">
        <v>69</v>
      </c>
      <c r="AU43" s="56">
        <v>1</v>
      </c>
      <c r="AV43" s="56">
        <v>1</v>
      </c>
      <c r="AW43" s="56">
        <v>1</v>
      </c>
      <c r="AX43" s="56">
        <v>2</v>
      </c>
      <c r="AY43" s="56">
        <v>3</v>
      </c>
      <c r="AZ43" s="56">
        <v>3</v>
      </c>
      <c r="BA43" s="56">
        <v>2</v>
      </c>
      <c r="BB43" s="56">
        <v>3</v>
      </c>
      <c r="BC43" s="56">
        <v>3</v>
      </c>
      <c r="BD43" s="56">
        <v>3</v>
      </c>
      <c r="BE43" s="56">
        <v>4</v>
      </c>
      <c r="BF43" s="56">
        <v>4</v>
      </c>
      <c r="BG43" s="56">
        <v>3</v>
      </c>
      <c r="BH43" s="56">
        <v>5</v>
      </c>
      <c r="BI43" s="56">
        <v>4</v>
      </c>
      <c r="BJ43" s="56">
        <v>4</v>
      </c>
      <c r="BK43" s="56">
        <v>4</v>
      </c>
      <c r="BL43" s="56">
        <v>3</v>
      </c>
      <c r="BM43" s="61">
        <f t="shared" si="19"/>
        <v>53</v>
      </c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61"/>
      <c r="CG43" s="61">
        <f t="shared" si="23"/>
        <v>53</v>
      </c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61"/>
      <c r="DO43" s="84"/>
      <c r="DP43" s="72">
        <f>DQ43</f>
        <v>55.178571428571431</v>
      </c>
      <c r="DQ43" s="61">
        <f>(E43*X43+AR43*BM43)/(E43+AR43)</f>
        <v>55.178571428571431</v>
      </c>
      <c r="DR43" s="61" t="s">
        <v>95</v>
      </c>
      <c r="DS43" s="61" t="s">
        <v>95</v>
      </c>
      <c r="DT43" s="74" t="s">
        <v>95</v>
      </c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  <c r="AEG43" s="16"/>
      <c r="AEH43" s="16"/>
      <c r="AEI43" s="16"/>
      <c r="AEJ43" s="16"/>
      <c r="AEK43" s="16"/>
      <c r="AEL43" s="16"/>
      <c r="AEM43" s="16"/>
      <c r="AEN43" s="16"/>
      <c r="AEO43" s="16"/>
      <c r="AEP43" s="16"/>
      <c r="AEQ43" s="16"/>
      <c r="AER43" s="16"/>
      <c r="AES43" s="16"/>
      <c r="AET43" s="16"/>
      <c r="AEU43" s="16"/>
      <c r="AEV43" s="16"/>
      <c r="AEW43" s="16"/>
      <c r="AEX43" s="16"/>
      <c r="AEY43" s="16"/>
      <c r="AEZ43" s="16"/>
      <c r="AFA43" s="16"/>
      <c r="AFB43" s="16"/>
      <c r="AFC43" s="16"/>
      <c r="AFD43" s="16"/>
      <c r="AFE43" s="16"/>
      <c r="AFF43" s="16"/>
      <c r="AFG43" s="16"/>
      <c r="AFH43" s="16"/>
      <c r="AFI43" s="16"/>
      <c r="AFJ43" s="16"/>
      <c r="AFK43" s="16"/>
      <c r="AFL43" s="16"/>
      <c r="AFM43" s="16"/>
      <c r="AFN43" s="16"/>
      <c r="AFO43" s="16"/>
      <c r="AFP43" s="16"/>
      <c r="AFQ43" s="16"/>
      <c r="AFR43" s="16"/>
      <c r="AFS43" s="16"/>
      <c r="AFT43" s="16"/>
      <c r="AFU43" s="16"/>
      <c r="AFV43" s="16"/>
      <c r="AFW43" s="16"/>
      <c r="AFX43" s="16"/>
      <c r="AFY43" s="16"/>
      <c r="AFZ43" s="16"/>
      <c r="AGA43" s="16"/>
      <c r="AGB43" s="16"/>
      <c r="AGC43" s="16"/>
      <c r="AGD43" s="16"/>
      <c r="AGE43" s="16"/>
      <c r="AGF43" s="16"/>
      <c r="AGG43" s="16"/>
      <c r="AGH43" s="16"/>
      <c r="AGI43" s="16"/>
      <c r="AGJ43" s="16"/>
      <c r="AGK43" s="16"/>
      <c r="AGL43" s="16"/>
      <c r="AGM43" s="16"/>
      <c r="AGN43" s="16"/>
      <c r="AGO43" s="16"/>
      <c r="AGP43" s="16"/>
      <c r="AGQ43" s="16"/>
      <c r="AGR43" s="16"/>
      <c r="AGS43" s="16"/>
      <c r="AGT43" s="16"/>
      <c r="AGU43" s="16"/>
      <c r="AGV43" s="16"/>
      <c r="AGW43" s="16"/>
      <c r="AGX43" s="16"/>
      <c r="AGY43" s="16"/>
      <c r="AGZ43" s="16"/>
      <c r="AHA43" s="16"/>
      <c r="AHB43" s="16"/>
      <c r="AHC43" s="16"/>
      <c r="AHD43" s="16"/>
      <c r="AHE43" s="16"/>
      <c r="AHF43" s="16"/>
      <c r="AHG43" s="16"/>
      <c r="AHH43" s="16"/>
      <c r="AHI43" s="16"/>
      <c r="AHJ43" s="16"/>
      <c r="AHK43" s="16"/>
      <c r="AHL43" s="16"/>
      <c r="AHM43" s="16"/>
      <c r="AHN43" s="16"/>
      <c r="AHO43" s="16"/>
      <c r="AHP43" s="16"/>
      <c r="AHQ43" s="16"/>
      <c r="AHR43" s="16"/>
      <c r="AHS43" s="16"/>
      <c r="AHT43" s="16"/>
      <c r="AHU43" s="16"/>
      <c r="AHV43" s="16"/>
      <c r="AHW43" s="16"/>
      <c r="AHX43" s="16"/>
      <c r="AHY43" s="16"/>
      <c r="AHZ43" s="16"/>
      <c r="AIA43" s="16"/>
      <c r="AIB43" s="16"/>
      <c r="AIC43" s="16"/>
      <c r="AID43" s="16"/>
      <c r="AIE43" s="16"/>
      <c r="AIF43" s="16"/>
      <c r="AIG43" s="16"/>
      <c r="AIH43" s="16"/>
      <c r="AII43" s="16"/>
      <c r="AIJ43" s="16"/>
      <c r="AIK43" s="16"/>
      <c r="AIL43" s="16"/>
      <c r="AIM43" s="16"/>
      <c r="AIN43" s="16"/>
      <c r="AIO43" s="16"/>
      <c r="AIP43" s="16"/>
      <c r="AIQ43" s="16"/>
      <c r="AIR43" s="16"/>
      <c r="AIS43" s="16"/>
      <c r="AIT43" s="16"/>
      <c r="AIU43" s="16"/>
      <c r="AIV43" s="16"/>
      <c r="AIW43" s="16"/>
      <c r="AIX43" s="16"/>
      <c r="AIY43" s="16"/>
      <c r="AIZ43" s="16"/>
      <c r="AJA43" s="16"/>
      <c r="AJB43" s="16"/>
      <c r="AJC43" s="16"/>
      <c r="AJD43" s="16"/>
      <c r="AJE43" s="16"/>
      <c r="AJF43" s="16"/>
      <c r="AJG43" s="16"/>
      <c r="AJH43" s="16"/>
      <c r="AJI43" s="16"/>
      <c r="AJJ43" s="16"/>
      <c r="AJK43" s="16"/>
      <c r="AJL43" s="16"/>
      <c r="AJM43" s="16"/>
      <c r="AJN43" s="16"/>
      <c r="AJO43" s="16"/>
      <c r="AJP43" s="16"/>
      <c r="AJQ43" s="16"/>
      <c r="AJR43" s="16"/>
      <c r="AJS43" s="16"/>
      <c r="AJT43" s="16"/>
      <c r="AJU43" s="16"/>
      <c r="AJV43" s="16"/>
      <c r="AJW43" s="16"/>
      <c r="AJX43" s="16"/>
      <c r="AJY43" s="16"/>
      <c r="AJZ43" s="16"/>
      <c r="AKA43" s="16"/>
      <c r="AKB43" s="16"/>
      <c r="AKC43" s="16"/>
      <c r="AKD43" s="16"/>
      <c r="AKE43" s="16"/>
      <c r="AKF43" s="16"/>
      <c r="AKG43" s="16"/>
      <c r="AKH43" s="16"/>
      <c r="AKI43" s="16"/>
      <c r="AKJ43" s="16"/>
      <c r="AKK43" s="16"/>
      <c r="AKL43" s="16"/>
      <c r="AKM43" s="16"/>
      <c r="AKN43" s="16"/>
      <c r="AKO43" s="16"/>
      <c r="AKP43" s="16"/>
      <c r="AKQ43" s="16"/>
      <c r="AKR43" s="16"/>
      <c r="AKS43" s="16"/>
      <c r="AKT43" s="16"/>
      <c r="AKU43" s="16"/>
      <c r="AKV43" s="16"/>
      <c r="AKW43" s="16"/>
      <c r="AKX43" s="16"/>
      <c r="AKY43" s="16"/>
      <c r="AKZ43" s="16"/>
      <c r="ALA43" s="16"/>
      <c r="ALB43" s="16"/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  <c r="AMK43" s="16"/>
      <c r="AML43" s="16"/>
      <c r="AMM43" s="16"/>
      <c r="AMN43" s="16"/>
      <c r="AMO43" s="16"/>
      <c r="AMP43" s="16"/>
    </row>
    <row r="44" spans="1:1030" s="15" customFormat="1" ht="13.8" customHeight="1" x14ac:dyDescent="0.3">
      <c r="A44" s="27">
        <v>32</v>
      </c>
      <c r="B44" s="56">
        <v>41</v>
      </c>
      <c r="C44" s="80" t="s">
        <v>47</v>
      </c>
      <c r="D44" s="83">
        <f t="shared" si="14"/>
        <v>100</v>
      </c>
      <c r="E44" s="56">
        <v>81</v>
      </c>
      <c r="F44" s="56">
        <v>19</v>
      </c>
      <c r="G44" s="56">
        <v>1</v>
      </c>
      <c r="H44" s="56">
        <v>0.5</v>
      </c>
      <c r="I44" s="56">
        <v>1</v>
      </c>
      <c r="J44" s="56">
        <v>2</v>
      </c>
      <c r="K44" s="56">
        <v>0</v>
      </c>
      <c r="L44" s="56">
        <v>5</v>
      </c>
      <c r="M44" s="56">
        <v>4</v>
      </c>
      <c r="N44" s="56">
        <v>3</v>
      </c>
      <c r="O44" s="56">
        <v>5</v>
      </c>
      <c r="P44" s="56">
        <v>2</v>
      </c>
      <c r="Q44" s="56">
        <v>3</v>
      </c>
      <c r="R44" s="56">
        <v>5</v>
      </c>
      <c r="S44" s="56">
        <v>4</v>
      </c>
      <c r="T44" s="56">
        <v>4</v>
      </c>
      <c r="U44" s="56">
        <v>3</v>
      </c>
      <c r="V44" s="56">
        <v>5</v>
      </c>
      <c r="W44" s="56">
        <v>5</v>
      </c>
      <c r="X44" s="61">
        <f t="shared" si="15"/>
        <v>52.5</v>
      </c>
      <c r="Y44" s="56">
        <v>1</v>
      </c>
      <c r="Z44" s="56">
        <v>0.5</v>
      </c>
      <c r="AA44" s="56">
        <v>1</v>
      </c>
      <c r="AB44" s="56">
        <v>4</v>
      </c>
      <c r="AC44" s="56">
        <v>2</v>
      </c>
      <c r="AD44" s="56">
        <v>4</v>
      </c>
      <c r="AE44" s="56">
        <v>4</v>
      </c>
      <c r="AF44" s="56">
        <v>4</v>
      </c>
      <c r="AG44" s="56">
        <v>4</v>
      </c>
      <c r="AH44" s="56">
        <v>5</v>
      </c>
      <c r="AI44" s="56">
        <v>5</v>
      </c>
      <c r="AJ44" s="56">
        <v>4</v>
      </c>
      <c r="AK44" s="56">
        <v>4</v>
      </c>
      <c r="AL44" s="56">
        <v>3</v>
      </c>
      <c r="AM44" s="56">
        <v>4</v>
      </c>
      <c r="AN44" s="56">
        <v>5</v>
      </c>
      <c r="AO44" s="56">
        <v>3</v>
      </c>
      <c r="AP44" s="61">
        <f>SUM(Y44:AO44)</f>
        <v>57.5</v>
      </c>
      <c r="AQ44" s="61">
        <f>AVERAGE(AP44,X44)</f>
        <v>55</v>
      </c>
      <c r="AR44" s="56">
        <f t="shared" si="21"/>
        <v>0</v>
      </c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61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61"/>
      <c r="CG44" s="61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61"/>
      <c r="DO44" s="84"/>
      <c r="DP44" s="72">
        <f>(E44*AQ44+AR44*CG44+CH44*DO44)/(E44+AR44+CH44)</f>
        <v>55</v>
      </c>
      <c r="DQ44" s="61">
        <f>(E44*X44+AR44*BM44+CH44*CX44)/(E44+AR44+CH44)</f>
        <v>52.5</v>
      </c>
      <c r="DR44" s="61">
        <f>(E44*AP44+AR44*CF44+CH44*DN44)/(E44+AR44+CH44)</f>
        <v>57.5</v>
      </c>
      <c r="DS44" s="61">
        <f t="shared" ref="DS44:DS57" si="24">DQ44-DR44</f>
        <v>-5</v>
      </c>
      <c r="DT44" s="74">
        <f t="shared" si="8"/>
        <v>6.4282434653322507E-2</v>
      </c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  <c r="AEG44" s="16"/>
      <c r="AEH44" s="16"/>
      <c r="AEI44" s="16"/>
      <c r="AEJ44" s="16"/>
      <c r="AEK44" s="16"/>
      <c r="AEL44" s="16"/>
      <c r="AEM44" s="16"/>
      <c r="AEN44" s="16"/>
      <c r="AEO44" s="16"/>
      <c r="AEP44" s="16"/>
      <c r="AEQ44" s="16"/>
      <c r="AER44" s="16"/>
      <c r="AES44" s="16"/>
      <c r="AET44" s="16"/>
      <c r="AEU44" s="16"/>
      <c r="AEV44" s="16"/>
      <c r="AEW44" s="16"/>
      <c r="AEX44" s="16"/>
      <c r="AEY44" s="16"/>
      <c r="AEZ44" s="16"/>
      <c r="AFA44" s="16"/>
      <c r="AFB44" s="16"/>
      <c r="AFC44" s="16"/>
      <c r="AFD44" s="16"/>
      <c r="AFE44" s="16"/>
      <c r="AFF44" s="16"/>
      <c r="AFG44" s="16"/>
      <c r="AFH44" s="16"/>
      <c r="AFI44" s="16"/>
      <c r="AFJ44" s="16"/>
      <c r="AFK44" s="16"/>
      <c r="AFL44" s="16"/>
      <c r="AFM44" s="16"/>
      <c r="AFN44" s="16"/>
      <c r="AFO44" s="16"/>
      <c r="AFP44" s="16"/>
      <c r="AFQ44" s="16"/>
      <c r="AFR44" s="16"/>
      <c r="AFS44" s="16"/>
      <c r="AFT44" s="16"/>
      <c r="AFU44" s="16"/>
      <c r="AFV44" s="16"/>
      <c r="AFW44" s="16"/>
      <c r="AFX44" s="16"/>
      <c r="AFY44" s="16"/>
      <c r="AFZ44" s="16"/>
      <c r="AGA44" s="16"/>
      <c r="AGB44" s="16"/>
      <c r="AGC44" s="16"/>
      <c r="AGD44" s="16"/>
      <c r="AGE44" s="16"/>
      <c r="AGF44" s="16"/>
      <c r="AGG44" s="16"/>
      <c r="AGH44" s="16"/>
      <c r="AGI44" s="16"/>
      <c r="AGJ44" s="16"/>
      <c r="AGK44" s="16"/>
      <c r="AGL44" s="16"/>
      <c r="AGM44" s="16"/>
      <c r="AGN44" s="16"/>
      <c r="AGO44" s="16"/>
      <c r="AGP44" s="16"/>
      <c r="AGQ44" s="16"/>
      <c r="AGR44" s="16"/>
      <c r="AGS44" s="16"/>
      <c r="AGT44" s="16"/>
      <c r="AGU44" s="16"/>
      <c r="AGV44" s="16"/>
      <c r="AGW44" s="16"/>
      <c r="AGX44" s="16"/>
      <c r="AGY44" s="16"/>
      <c r="AGZ44" s="16"/>
      <c r="AHA44" s="16"/>
      <c r="AHB44" s="16"/>
      <c r="AHC44" s="16"/>
      <c r="AHD44" s="16"/>
      <c r="AHE44" s="16"/>
      <c r="AHF44" s="16"/>
      <c r="AHG44" s="16"/>
      <c r="AHH44" s="16"/>
      <c r="AHI44" s="16"/>
      <c r="AHJ44" s="16"/>
      <c r="AHK44" s="16"/>
      <c r="AHL44" s="16"/>
      <c r="AHM44" s="16"/>
      <c r="AHN44" s="16"/>
      <c r="AHO44" s="16"/>
      <c r="AHP44" s="16"/>
      <c r="AHQ44" s="16"/>
      <c r="AHR44" s="16"/>
      <c r="AHS44" s="16"/>
      <c r="AHT44" s="16"/>
      <c r="AHU44" s="16"/>
      <c r="AHV44" s="16"/>
      <c r="AHW44" s="16"/>
      <c r="AHX44" s="16"/>
      <c r="AHY44" s="16"/>
      <c r="AHZ44" s="16"/>
      <c r="AIA44" s="16"/>
      <c r="AIB44" s="16"/>
      <c r="AIC44" s="16"/>
      <c r="AID44" s="16"/>
      <c r="AIE44" s="16"/>
      <c r="AIF44" s="16"/>
      <c r="AIG44" s="16"/>
      <c r="AIH44" s="16"/>
      <c r="AII44" s="16"/>
      <c r="AIJ44" s="16"/>
      <c r="AIK44" s="16"/>
      <c r="AIL44" s="16"/>
      <c r="AIM44" s="16"/>
      <c r="AIN44" s="16"/>
      <c r="AIO44" s="16"/>
      <c r="AIP44" s="16"/>
      <c r="AIQ44" s="16"/>
      <c r="AIR44" s="16"/>
      <c r="AIS44" s="16"/>
      <c r="AIT44" s="16"/>
      <c r="AIU44" s="16"/>
      <c r="AIV44" s="16"/>
      <c r="AIW44" s="16"/>
      <c r="AIX44" s="16"/>
      <c r="AIY44" s="16"/>
      <c r="AIZ44" s="16"/>
      <c r="AJA44" s="16"/>
      <c r="AJB44" s="16"/>
      <c r="AJC44" s="16"/>
      <c r="AJD44" s="16"/>
      <c r="AJE44" s="16"/>
      <c r="AJF44" s="16"/>
      <c r="AJG44" s="16"/>
      <c r="AJH44" s="16"/>
      <c r="AJI44" s="16"/>
      <c r="AJJ44" s="16"/>
      <c r="AJK44" s="16"/>
      <c r="AJL44" s="16"/>
      <c r="AJM44" s="16"/>
      <c r="AJN44" s="16"/>
      <c r="AJO44" s="16"/>
      <c r="AJP44" s="16"/>
      <c r="AJQ44" s="16"/>
      <c r="AJR44" s="16"/>
      <c r="AJS44" s="16"/>
      <c r="AJT44" s="16"/>
      <c r="AJU44" s="16"/>
      <c r="AJV44" s="16"/>
      <c r="AJW44" s="16"/>
      <c r="AJX44" s="16"/>
      <c r="AJY44" s="16"/>
      <c r="AJZ44" s="16"/>
      <c r="AKA44" s="16"/>
      <c r="AKB44" s="16"/>
      <c r="AKC44" s="16"/>
      <c r="AKD44" s="16"/>
      <c r="AKE44" s="16"/>
      <c r="AKF44" s="16"/>
      <c r="AKG44" s="16"/>
      <c r="AKH44" s="16"/>
      <c r="AKI44" s="16"/>
      <c r="AKJ44" s="16"/>
      <c r="AKK44" s="16"/>
      <c r="AKL44" s="16"/>
      <c r="AKM44" s="16"/>
      <c r="AKN44" s="16"/>
      <c r="AKO44" s="16"/>
      <c r="AKP44" s="16"/>
      <c r="AKQ44" s="16"/>
      <c r="AKR44" s="16"/>
      <c r="AKS44" s="16"/>
      <c r="AKT44" s="16"/>
      <c r="AKU44" s="16"/>
      <c r="AKV44" s="16"/>
      <c r="AKW44" s="16"/>
      <c r="AKX44" s="16"/>
      <c r="AKY44" s="16"/>
      <c r="AKZ44" s="16"/>
      <c r="ALA44" s="16"/>
      <c r="ALB44" s="16"/>
      <c r="ALC44" s="16"/>
      <c r="ALD44" s="16"/>
      <c r="ALE44" s="16"/>
      <c r="ALF44" s="16"/>
      <c r="ALG44" s="16"/>
      <c r="ALH44" s="16"/>
      <c r="ALI44" s="16"/>
      <c r="ALJ44" s="16"/>
      <c r="ALK44" s="16"/>
      <c r="ALL44" s="16"/>
      <c r="ALM44" s="16"/>
      <c r="ALN44" s="16"/>
      <c r="ALO44" s="16"/>
      <c r="ALP44" s="16"/>
      <c r="ALQ44" s="16"/>
      <c r="ALR44" s="16"/>
      <c r="ALS44" s="16"/>
      <c r="ALT44" s="16"/>
      <c r="ALU44" s="16"/>
      <c r="ALV44" s="16"/>
      <c r="ALW44" s="16"/>
      <c r="ALX44" s="16"/>
      <c r="ALY44" s="16"/>
      <c r="ALZ44" s="16"/>
      <c r="AMA44" s="16"/>
      <c r="AMB44" s="16"/>
      <c r="AMC44" s="16"/>
      <c r="AMD44" s="16"/>
      <c r="AME44" s="16"/>
      <c r="AMF44" s="16"/>
      <c r="AMG44" s="16"/>
      <c r="AMH44" s="16"/>
      <c r="AMI44" s="16"/>
      <c r="AMJ44" s="16"/>
      <c r="AMK44" s="16"/>
      <c r="AML44" s="16"/>
      <c r="AMM44" s="16"/>
      <c r="AMN44" s="16"/>
      <c r="AMO44" s="16"/>
      <c r="AMP44" s="16"/>
    </row>
    <row r="45" spans="1:1030" s="15" customFormat="1" ht="13.95" customHeight="1" x14ac:dyDescent="0.3">
      <c r="A45" s="27">
        <v>40</v>
      </c>
      <c r="B45" s="56">
        <v>42</v>
      </c>
      <c r="C45" s="80" t="s">
        <v>59</v>
      </c>
      <c r="D45" s="83">
        <f t="shared" si="14"/>
        <v>122</v>
      </c>
      <c r="E45" s="55">
        <v>60</v>
      </c>
      <c r="F45" s="55">
        <v>62</v>
      </c>
      <c r="G45" s="56">
        <v>1</v>
      </c>
      <c r="H45" s="56">
        <v>1</v>
      </c>
      <c r="I45" s="56">
        <v>0</v>
      </c>
      <c r="J45" s="56">
        <v>4</v>
      </c>
      <c r="K45" s="56">
        <v>4</v>
      </c>
      <c r="L45" s="56">
        <v>3</v>
      </c>
      <c r="M45" s="56">
        <v>3</v>
      </c>
      <c r="N45" s="56">
        <v>3</v>
      </c>
      <c r="O45" s="56">
        <v>3</v>
      </c>
      <c r="P45" s="56">
        <v>4</v>
      </c>
      <c r="Q45" s="56">
        <v>4</v>
      </c>
      <c r="R45" s="56">
        <v>2</v>
      </c>
      <c r="S45" s="56">
        <v>4</v>
      </c>
      <c r="T45" s="56">
        <v>4</v>
      </c>
      <c r="U45" s="56">
        <v>4</v>
      </c>
      <c r="V45" s="56">
        <v>3</v>
      </c>
      <c r="W45" s="56">
        <v>2</v>
      </c>
      <c r="X45" s="61">
        <f t="shared" si="15"/>
        <v>49</v>
      </c>
      <c r="Y45" s="56">
        <v>1</v>
      </c>
      <c r="Z45" s="56">
        <v>1</v>
      </c>
      <c r="AA45" s="56">
        <v>0</v>
      </c>
      <c r="AB45" s="56">
        <v>5</v>
      </c>
      <c r="AC45" s="56">
        <v>4</v>
      </c>
      <c r="AD45" s="56">
        <v>5</v>
      </c>
      <c r="AE45" s="56">
        <v>4</v>
      </c>
      <c r="AF45" s="56">
        <v>4</v>
      </c>
      <c r="AG45" s="56">
        <v>4</v>
      </c>
      <c r="AH45" s="56">
        <v>4</v>
      </c>
      <c r="AI45" s="56">
        <v>5</v>
      </c>
      <c r="AJ45" s="56">
        <v>5</v>
      </c>
      <c r="AK45" s="56">
        <v>5</v>
      </c>
      <c r="AL45" s="56">
        <v>4</v>
      </c>
      <c r="AM45" s="56">
        <v>3</v>
      </c>
      <c r="AN45" s="56">
        <v>4</v>
      </c>
      <c r="AO45" s="56">
        <v>3</v>
      </c>
      <c r="AP45" s="61">
        <f>SUM(Y45:AO45)</f>
        <v>61</v>
      </c>
      <c r="AQ45" s="61">
        <f>AVERAGE(AP45,X45)</f>
        <v>55</v>
      </c>
      <c r="AR45" s="56">
        <f t="shared" si="21"/>
        <v>88</v>
      </c>
      <c r="AS45" s="56">
        <v>57</v>
      </c>
      <c r="AT45" s="56">
        <v>31</v>
      </c>
      <c r="AU45" s="56">
        <v>1</v>
      </c>
      <c r="AV45" s="56">
        <v>1</v>
      </c>
      <c r="AW45" s="56">
        <v>0</v>
      </c>
      <c r="AX45" s="56">
        <v>4</v>
      </c>
      <c r="AY45" s="56">
        <v>3</v>
      </c>
      <c r="AZ45" s="56">
        <v>3</v>
      </c>
      <c r="BA45" s="56">
        <v>2</v>
      </c>
      <c r="BB45" s="56">
        <v>2</v>
      </c>
      <c r="BC45" s="56">
        <v>1</v>
      </c>
      <c r="BD45" s="56">
        <v>5</v>
      </c>
      <c r="BE45" s="56">
        <v>3</v>
      </c>
      <c r="BF45" s="56">
        <v>5</v>
      </c>
      <c r="BG45" s="56">
        <v>3</v>
      </c>
      <c r="BH45" s="56">
        <v>4</v>
      </c>
      <c r="BI45" s="56">
        <v>5</v>
      </c>
      <c r="BJ45" s="56">
        <v>5</v>
      </c>
      <c r="BK45" s="56">
        <v>3</v>
      </c>
      <c r="BL45" s="56">
        <v>5</v>
      </c>
      <c r="BM45" s="61">
        <f>SUM(AU45:BL45)</f>
        <v>55</v>
      </c>
      <c r="BN45" s="56">
        <v>1</v>
      </c>
      <c r="BO45" s="56">
        <v>1</v>
      </c>
      <c r="BP45" s="56">
        <v>0</v>
      </c>
      <c r="BQ45" s="56">
        <v>4</v>
      </c>
      <c r="BR45" s="56">
        <v>4</v>
      </c>
      <c r="BS45" s="56">
        <v>4</v>
      </c>
      <c r="BT45" s="56">
        <v>4</v>
      </c>
      <c r="BU45" s="56">
        <v>1</v>
      </c>
      <c r="BV45" s="56">
        <v>1</v>
      </c>
      <c r="BW45" s="56">
        <v>5</v>
      </c>
      <c r="BX45" s="56">
        <v>1</v>
      </c>
      <c r="BY45" s="56">
        <v>5</v>
      </c>
      <c r="BZ45" s="56">
        <v>2</v>
      </c>
      <c r="CA45" s="56">
        <v>4</v>
      </c>
      <c r="CB45" s="56">
        <v>5</v>
      </c>
      <c r="CC45" s="56">
        <v>5</v>
      </c>
      <c r="CD45" s="56">
        <v>3</v>
      </c>
      <c r="CE45" s="56">
        <v>4</v>
      </c>
      <c r="CF45" s="61">
        <f>SUM(SUM(BN45:CE45))</f>
        <v>54</v>
      </c>
      <c r="CG45" s="61">
        <f t="shared" ref="CG45" si="25">AVERAGE(CF45,BM45)</f>
        <v>54.5</v>
      </c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61"/>
      <c r="DO45" s="84"/>
      <c r="DP45" s="72">
        <f t="shared" ref="DP45:DP57" si="26">AVERAGE(DQ45:DR45)</f>
        <v>54.702702702702702</v>
      </c>
      <c r="DQ45" s="61">
        <f>(E45*X45+AR45*BM45+CH45*CX45)/(E45+AR45+CH45)</f>
        <v>52.567567567567565</v>
      </c>
      <c r="DR45" s="61">
        <f>(E45*AP45+AR45*CF45+CH45*DN45)/(E45+AR45+CH45)</f>
        <v>56.837837837837839</v>
      </c>
      <c r="DS45" s="61">
        <f t="shared" si="24"/>
        <v>-4.2702702702702737</v>
      </c>
      <c r="DT45" s="74">
        <f t="shared" si="8"/>
        <v>5.5199047147961755E-2</v>
      </c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</row>
    <row r="46" spans="1:1030" s="20" customFormat="1" ht="13.8" customHeight="1" x14ac:dyDescent="0.3">
      <c r="A46" s="27">
        <v>29</v>
      </c>
      <c r="B46" s="56">
        <v>43</v>
      </c>
      <c r="C46" s="80" t="s">
        <v>76</v>
      </c>
      <c r="D46" s="83">
        <f t="shared" si="14"/>
        <v>0</v>
      </c>
      <c r="E46" s="55">
        <v>0</v>
      </c>
      <c r="F46" s="55">
        <v>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61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61"/>
      <c r="AQ46" s="61"/>
      <c r="AR46" s="56">
        <f t="shared" si="21"/>
        <v>0</v>
      </c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61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61"/>
      <c r="CG46" s="61"/>
      <c r="CH46" s="56">
        <v>103</v>
      </c>
      <c r="CI46" s="56">
        <v>1</v>
      </c>
      <c r="CJ46" s="56">
        <v>1</v>
      </c>
      <c r="CK46" s="56">
        <v>2</v>
      </c>
      <c r="CL46" s="56">
        <v>4</v>
      </c>
      <c r="CM46" s="56">
        <v>3</v>
      </c>
      <c r="CN46" s="56">
        <v>3</v>
      </c>
      <c r="CO46" s="56">
        <v>5</v>
      </c>
      <c r="CP46" s="56">
        <v>2</v>
      </c>
      <c r="CQ46" s="56">
        <v>4</v>
      </c>
      <c r="CR46" s="56">
        <v>4</v>
      </c>
      <c r="CS46" s="56">
        <v>4</v>
      </c>
      <c r="CT46" s="56">
        <v>4</v>
      </c>
      <c r="CU46" s="56">
        <v>2</v>
      </c>
      <c r="CV46" s="56">
        <v>5</v>
      </c>
      <c r="CW46" s="56">
        <v>4</v>
      </c>
      <c r="CX46" s="61">
        <f>SUM(CI46:CW46)*1.2</f>
        <v>57.599999999999994</v>
      </c>
      <c r="CY46" s="56">
        <v>1</v>
      </c>
      <c r="CZ46" s="56">
        <v>1</v>
      </c>
      <c r="DA46" s="56">
        <v>2</v>
      </c>
      <c r="DB46" s="56">
        <v>5</v>
      </c>
      <c r="DC46" s="56">
        <v>5</v>
      </c>
      <c r="DD46" s="56">
        <v>3</v>
      </c>
      <c r="DE46" s="56">
        <v>5</v>
      </c>
      <c r="DF46" s="56">
        <v>2</v>
      </c>
      <c r="DG46" s="56">
        <v>4</v>
      </c>
      <c r="DH46" s="56">
        <v>5</v>
      </c>
      <c r="DI46" s="56">
        <v>4</v>
      </c>
      <c r="DJ46" s="56">
        <v>4</v>
      </c>
      <c r="DK46" s="56">
        <v>2</v>
      </c>
      <c r="DL46" s="56">
        <v>5</v>
      </c>
      <c r="DM46" s="56">
        <v>4</v>
      </c>
      <c r="DN46" s="61">
        <f t="shared" ref="DN46" si="27">SUM(CY46:DM46)</f>
        <v>52</v>
      </c>
      <c r="DO46" s="84">
        <f t="shared" ref="DO46" si="28">AVERAGE(CX46,DN46)</f>
        <v>54.8</v>
      </c>
      <c r="DP46" s="72">
        <f t="shared" si="26"/>
        <v>54.8</v>
      </c>
      <c r="DQ46" s="61">
        <f>(E46*X46+AR46*BM46+CH46*CX46)/(E46+AR46+CH46)</f>
        <v>57.599999999999994</v>
      </c>
      <c r="DR46" s="61">
        <f>(E46*AP46+AR46*CF46+CH46*DN46)/(E46+AR46+CH46)</f>
        <v>52</v>
      </c>
      <c r="DS46" s="61">
        <f t="shared" si="24"/>
        <v>5.5999999999999943</v>
      </c>
      <c r="DT46" s="74">
        <f t="shared" si="8"/>
        <v>7.2259087128552224E-2</v>
      </c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</row>
    <row r="47" spans="1:1030" s="15" customFormat="1" ht="13.8" customHeight="1" x14ac:dyDescent="0.3">
      <c r="A47" s="27">
        <v>21</v>
      </c>
      <c r="B47" s="56">
        <v>44</v>
      </c>
      <c r="C47" s="80" t="s">
        <v>72</v>
      </c>
      <c r="D47" s="83">
        <f t="shared" si="14"/>
        <v>178</v>
      </c>
      <c r="E47" s="56">
        <v>62</v>
      </c>
      <c r="F47" s="56">
        <v>116</v>
      </c>
      <c r="G47" s="56">
        <v>1</v>
      </c>
      <c r="H47" s="56">
        <v>0.8</v>
      </c>
      <c r="I47" s="56">
        <v>1</v>
      </c>
      <c r="J47" s="56">
        <v>4</v>
      </c>
      <c r="K47" s="56">
        <v>2</v>
      </c>
      <c r="L47" s="56">
        <v>2</v>
      </c>
      <c r="M47" s="56">
        <v>3</v>
      </c>
      <c r="N47" s="56">
        <v>4</v>
      </c>
      <c r="O47" s="56">
        <v>3</v>
      </c>
      <c r="P47" s="56">
        <v>5</v>
      </c>
      <c r="Q47" s="56">
        <v>3</v>
      </c>
      <c r="R47" s="56">
        <v>4</v>
      </c>
      <c r="S47" s="56">
        <v>3</v>
      </c>
      <c r="T47" s="56">
        <v>3</v>
      </c>
      <c r="U47" s="56">
        <v>3</v>
      </c>
      <c r="V47" s="56">
        <v>3</v>
      </c>
      <c r="W47" s="56">
        <v>2</v>
      </c>
      <c r="X47" s="61">
        <f>SUM(G47:W47)</f>
        <v>46.8</v>
      </c>
      <c r="Y47" s="56">
        <v>1</v>
      </c>
      <c r="Z47" s="56">
        <v>0.8</v>
      </c>
      <c r="AA47" s="56">
        <v>1</v>
      </c>
      <c r="AB47" s="56">
        <v>5</v>
      </c>
      <c r="AC47" s="56">
        <v>4</v>
      </c>
      <c r="AD47" s="56">
        <v>4</v>
      </c>
      <c r="AE47" s="56">
        <v>4</v>
      </c>
      <c r="AF47" s="56">
        <v>4</v>
      </c>
      <c r="AG47" s="56">
        <v>4</v>
      </c>
      <c r="AH47" s="56">
        <v>5</v>
      </c>
      <c r="AI47" s="56">
        <v>5</v>
      </c>
      <c r="AJ47" s="56">
        <v>4</v>
      </c>
      <c r="AK47" s="56">
        <v>3</v>
      </c>
      <c r="AL47" s="56">
        <v>4</v>
      </c>
      <c r="AM47" s="56">
        <v>5</v>
      </c>
      <c r="AN47" s="56">
        <v>5</v>
      </c>
      <c r="AO47" s="56">
        <v>4</v>
      </c>
      <c r="AP47" s="61">
        <f>SUM(Y47:AO47)</f>
        <v>62.8</v>
      </c>
      <c r="AQ47" s="61">
        <f>AVERAGE(AP47,X47)</f>
        <v>54.8</v>
      </c>
      <c r="AR47" s="56">
        <f t="shared" si="21"/>
        <v>0</v>
      </c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61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61"/>
      <c r="CG47" s="61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61"/>
      <c r="DO47" s="84"/>
      <c r="DP47" s="72">
        <f t="shared" si="26"/>
        <v>54.8</v>
      </c>
      <c r="DQ47" s="61">
        <f t="shared" ref="DQ47:DQ57" si="29">(E47*X47+AR47*BM47)/(E47+AR47)</f>
        <v>46.8</v>
      </c>
      <c r="DR47" s="61">
        <f t="shared" ref="DR47:DR57" si="30">(E47*AP47+AR47*CF47)/(E47+AR47)</f>
        <v>62.8</v>
      </c>
      <c r="DS47" s="61">
        <f t="shared" si="24"/>
        <v>-16</v>
      </c>
      <c r="DT47" s="74">
        <f t="shared" si="8"/>
        <v>0.20645453465300731</v>
      </c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 s="16"/>
      <c r="ALG47" s="16"/>
      <c r="ALH47" s="16"/>
      <c r="ALI47" s="16"/>
      <c r="ALJ47" s="16"/>
      <c r="ALK47" s="16"/>
      <c r="ALL47" s="16"/>
      <c r="ALM47" s="16"/>
      <c r="ALN47" s="16"/>
      <c r="ALO47" s="16"/>
      <c r="ALP47" s="16"/>
      <c r="ALQ47" s="16"/>
      <c r="ALR47" s="16"/>
      <c r="ALS47" s="16"/>
      <c r="ALT47" s="16"/>
      <c r="ALU47" s="16"/>
      <c r="ALV47" s="16"/>
      <c r="ALW47" s="16"/>
      <c r="ALX47" s="16"/>
      <c r="ALY47" s="16"/>
      <c r="ALZ47" s="16"/>
      <c r="AMA47" s="16"/>
      <c r="AMB47" s="16"/>
      <c r="AMC47" s="16"/>
      <c r="AMD47" s="16"/>
      <c r="AME47" s="16"/>
      <c r="AMF47" s="16"/>
      <c r="AMG47" s="16"/>
      <c r="AMH47" s="16"/>
      <c r="AMI47" s="16"/>
      <c r="AMJ47" s="16"/>
      <c r="AMK47" s="16"/>
      <c r="AML47" s="16"/>
      <c r="AMM47" s="16"/>
      <c r="AMN47" s="16"/>
      <c r="AMO47" s="16"/>
      <c r="AMP47" s="16"/>
    </row>
    <row r="48" spans="1:1030" s="15" customFormat="1" ht="13.95" customHeight="1" x14ac:dyDescent="0.3">
      <c r="A48" s="27">
        <v>71</v>
      </c>
      <c r="B48" s="56">
        <v>45</v>
      </c>
      <c r="C48" s="80" t="s">
        <v>60</v>
      </c>
      <c r="D48" s="83">
        <f t="shared" si="14"/>
        <v>74</v>
      </c>
      <c r="E48" s="55">
        <v>69</v>
      </c>
      <c r="F48" s="55">
        <v>5</v>
      </c>
      <c r="G48" s="56">
        <v>1</v>
      </c>
      <c r="H48" s="56">
        <v>0.5</v>
      </c>
      <c r="I48" s="56">
        <v>1</v>
      </c>
      <c r="J48" s="56">
        <v>3</v>
      </c>
      <c r="K48" s="56">
        <v>3</v>
      </c>
      <c r="L48" s="56">
        <v>4</v>
      </c>
      <c r="M48" s="56">
        <v>3</v>
      </c>
      <c r="N48" s="56">
        <v>2</v>
      </c>
      <c r="O48" s="56">
        <v>4</v>
      </c>
      <c r="P48" s="56">
        <v>1</v>
      </c>
      <c r="Q48" s="56">
        <v>4</v>
      </c>
      <c r="R48" s="56">
        <v>3</v>
      </c>
      <c r="S48" s="56">
        <v>3</v>
      </c>
      <c r="T48" s="56">
        <v>4</v>
      </c>
      <c r="U48" s="56">
        <v>4</v>
      </c>
      <c r="V48" s="56">
        <v>5</v>
      </c>
      <c r="W48" s="56">
        <v>4</v>
      </c>
      <c r="X48" s="61">
        <f>SUM(G48:W48)</f>
        <v>49.5</v>
      </c>
      <c r="Y48" s="56">
        <v>1</v>
      </c>
      <c r="Z48" s="56">
        <v>0.5</v>
      </c>
      <c r="AA48" s="56">
        <v>1</v>
      </c>
      <c r="AB48" s="56">
        <v>4</v>
      </c>
      <c r="AC48" s="56">
        <v>3</v>
      </c>
      <c r="AD48" s="56">
        <v>4</v>
      </c>
      <c r="AE48" s="56">
        <v>4</v>
      </c>
      <c r="AF48" s="56">
        <v>3</v>
      </c>
      <c r="AG48" s="56">
        <v>3</v>
      </c>
      <c r="AH48" s="56">
        <v>3</v>
      </c>
      <c r="AI48" s="56">
        <v>4</v>
      </c>
      <c r="AJ48" s="56">
        <v>3</v>
      </c>
      <c r="AK48" s="56">
        <v>3</v>
      </c>
      <c r="AL48" s="56">
        <v>4</v>
      </c>
      <c r="AM48" s="56">
        <v>4</v>
      </c>
      <c r="AN48" s="56">
        <v>4</v>
      </c>
      <c r="AO48" s="56">
        <v>3</v>
      </c>
      <c r="AP48" s="61">
        <f>SUM(Y48:AO48)</f>
        <v>51.5</v>
      </c>
      <c r="AQ48" s="61">
        <f>AVERAGE(AP48,X48)</f>
        <v>50.5</v>
      </c>
      <c r="AR48" s="56">
        <f t="shared" si="21"/>
        <v>141</v>
      </c>
      <c r="AS48" s="56">
        <v>59</v>
      </c>
      <c r="AT48" s="56">
        <v>82</v>
      </c>
      <c r="AU48" s="56">
        <v>1</v>
      </c>
      <c r="AV48" s="56">
        <v>0.5</v>
      </c>
      <c r="AW48" s="56">
        <v>1</v>
      </c>
      <c r="AX48" s="56">
        <v>3</v>
      </c>
      <c r="AY48" s="56">
        <v>4</v>
      </c>
      <c r="AZ48" s="56">
        <v>5</v>
      </c>
      <c r="BA48" s="56">
        <v>3</v>
      </c>
      <c r="BB48" s="56">
        <v>1</v>
      </c>
      <c r="BC48" s="56">
        <v>3</v>
      </c>
      <c r="BD48" s="56">
        <v>5</v>
      </c>
      <c r="BE48" s="56">
        <v>4</v>
      </c>
      <c r="BF48" s="56">
        <v>5</v>
      </c>
      <c r="BG48" s="56">
        <v>4</v>
      </c>
      <c r="BH48" s="56">
        <v>4</v>
      </c>
      <c r="BI48" s="56">
        <v>5</v>
      </c>
      <c r="BJ48" s="56">
        <v>4</v>
      </c>
      <c r="BK48" s="56">
        <v>4</v>
      </c>
      <c r="BL48" s="56">
        <v>5</v>
      </c>
      <c r="BM48" s="61">
        <f>SUM(AU48:BL48)</f>
        <v>61.5</v>
      </c>
      <c r="BN48" s="56">
        <v>1</v>
      </c>
      <c r="BO48" s="56">
        <v>0.5</v>
      </c>
      <c r="BP48" s="56">
        <v>1</v>
      </c>
      <c r="BQ48" s="56">
        <v>4</v>
      </c>
      <c r="BR48" s="56">
        <v>3</v>
      </c>
      <c r="BS48" s="56">
        <v>4</v>
      </c>
      <c r="BT48" s="56">
        <v>2</v>
      </c>
      <c r="BU48" s="56">
        <v>1</v>
      </c>
      <c r="BV48" s="56">
        <v>1</v>
      </c>
      <c r="BW48" s="56">
        <v>4</v>
      </c>
      <c r="BX48" s="56">
        <v>4</v>
      </c>
      <c r="BY48" s="56">
        <v>5</v>
      </c>
      <c r="BZ48" s="56">
        <v>5</v>
      </c>
      <c r="CA48" s="56">
        <v>3</v>
      </c>
      <c r="CB48" s="56">
        <v>3</v>
      </c>
      <c r="CC48" s="56">
        <v>4</v>
      </c>
      <c r="CD48" s="56">
        <v>2</v>
      </c>
      <c r="CE48" s="56">
        <v>2</v>
      </c>
      <c r="CF48" s="61">
        <f>SUM(SUM(BN48:CE48))</f>
        <v>49.5</v>
      </c>
      <c r="CG48" s="61">
        <f t="shared" ref="CG48:CG54" si="31">AVERAGE(CF48,BM48)</f>
        <v>55.5</v>
      </c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61"/>
      <c r="DO48" s="84"/>
      <c r="DP48" s="72">
        <f t="shared" si="26"/>
        <v>53.857142857142861</v>
      </c>
      <c r="DQ48" s="61">
        <f t="shared" si="29"/>
        <v>57.557142857142857</v>
      </c>
      <c r="DR48" s="61">
        <f t="shared" si="30"/>
        <v>50.157142857142858</v>
      </c>
      <c r="DS48" s="61">
        <f t="shared" si="24"/>
        <v>7.3999999999999986</v>
      </c>
      <c r="DT48" s="74">
        <f t="shared" si="8"/>
        <v>9.7156846857992432E-2</v>
      </c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  <c r="AEG48" s="16"/>
      <c r="AEH48" s="16"/>
      <c r="AEI48" s="16"/>
      <c r="AEJ48" s="16"/>
      <c r="AEK48" s="16"/>
      <c r="AEL48" s="16"/>
      <c r="AEM48" s="16"/>
      <c r="AEN48" s="16"/>
      <c r="AEO48" s="16"/>
      <c r="AEP48" s="16"/>
      <c r="AEQ48" s="16"/>
      <c r="AER48" s="16"/>
      <c r="AES48" s="16"/>
      <c r="AET48" s="16"/>
      <c r="AEU48" s="16"/>
      <c r="AEV48" s="16"/>
      <c r="AEW48" s="16"/>
      <c r="AEX48" s="16"/>
      <c r="AEY48" s="16"/>
      <c r="AEZ48" s="16"/>
      <c r="AFA48" s="16"/>
      <c r="AFB48" s="16"/>
      <c r="AFC48" s="16"/>
      <c r="AFD48" s="16"/>
      <c r="AFE48" s="16"/>
      <c r="AFF48" s="16"/>
      <c r="AFG48" s="16"/>
      <c r="AFH48" s="16"/>
      <c r="AFI48" s="16"/>
      <c r="AFJ48" s="16"/>
      <c r="AFK48" s="16"/>
      <c r="AFL48" s="16"/>
      <c r="AFM48" s="16"/>
      <c r="AFN48" s="16"/>
      <c r="AFO48" s="16"/>
      <c r="AFP48" s="16"/>
      <c r="AFQ48" s="16"/>
      <c r="AFR48" s="16"/>
      <c r="AFS48" s="16"/>
      <c r="AFT48" s="16"/>
      <c r="AFU48" s="16"/>
      <c r="AFV48" s="16"/>
      <c r="AFW48" s="16"/>
      <c r="AFX48" s="16"/>
      <c r="AFY48" s="16"/>
      <c r="AFZ48" s="16"/>
      <c r="AGA48" s="16"/>
      <c r="AGB48" s="16"/>
      <c r="AGC48" s="16"/>
      <c r="AGD48" s="16"/>
      <c r="AGE48" s="16"/>
      <c r="AGF48" s="16"/>
      <c r="AGG48" s="16"/>
      <c r="AGH48" s="16"/>
      <c r="AGI48" s="16"/>
      <c r="AGJ48" s="16"/>
      <c r="AGK48" s="16"/>
      <c r="AGL48" s="16"/>
      <c r="AGM48" s="16"/>
      <c r="AGN48" s="16"/>
      <c r="AGO48" s="16"/>
      <c r="AGP48" s="16"/>
      <c r="AGQ48" s="16"/>
      <c r="AGR48" s="16"/>
      <c r="AGS48" s="16"/>
      <c r="AGT48" s="16"/>
      <c r="AGU48" s="16"/>
      <c r="AGV48" s="16"/>
      <c r="AGW48" s="16"/>
      <c r="AGX48" s="16"/>
      <c r="AGY48" s="16"/>
      <c r="AGZ48" s="16"/>
      <c r="AHA48" s="16"/>
      <c r="AHB48" s="16"/>
      <c r="AHC48" s="16"/>
      <c r="AHD48" s="16"/>
      <c r="AHE48" s="16"/>
      <c r="AHF48" s="16"/>
      <c r="AHG48" s="16"/>
      <c r="AHH48" s="16"/>
      <c r="AHI48" s="16"/>
      <c r="AHJ48" s="16"/>
      <c r="AHK48" s="16"/>
      <c r="AHL48" s="16"/>
      <c r="AHM48" s="16"/>
      <c r="AHN48" s="16"/>
      <c r="AHO48" s="16"/>
      <c r="AHP48" s="16"/>
      <c r="AHQ48" s="16"/>
      <c r="AHR48" s="16"/>
      <c r="AHS48" s="16"/>
      <c r="AHT48" s="16"/>
      <c r="AHU48" s="16"/>
      <c r="AHV48" s="16"/>
      <c r="AHW48" s="16"/>
      <c r="AHX48" s="16"/>
      <c r="AHY48" s="16"/>
      <c r="AHZ48" s="16"/>
      <c r="AIA48" s="16"/>
      <c r="AIB48" s="16"/>
      <c r="AIC48" s="16"/>
      <c r="AID48" s="16"/>
      <c r="AIE48" s="16"/>
      <c r="AIF48" s="16"/>
      <c r="AIG48" s="16"/>
      <c r="AIH48" s="16"/>
      <c r="AII48" s="16"/>
      <c r="AIJ48" s="16"/>
      <c r="AIK48" s="16"/>
      <c r="AIL48" s="16"/>
      <c r="AIM48" s="16"/>
      <c r="AIN48" s="16"/>
      <c r="AIO48" s="16"/>
      <c r="AIP48" s="16"/>
      <c r="AIQ48" s="16"/>
      <c r="AIR48" s="16"/>
      <c r="AIS48" s="16"/>
      <c r="AIT48" s="16"/>
      <c r="AIU48" s="16"/>
      <c r="AIV48" s="16"/>
      <c r="AIW48" s="16"/>
      <c r="AIX48" s="16"/>
      <c r="AIY48" s="16"/>
      <c r="AIZ48" s="16"/>
      <c r="AJA48" s="16"/>
      <c r="AJB48" s="16"/>
      <c r="AJC48" s="16"/>
      <c r="AJD48" s="16"/>
      <c r="AJE48" s="16"/>
      <c r="AJF48" s="16"/>
      <c r="AJG48" s="16"/>
      <c r="AJH48" s="16"/>
      <c r="AJI48" s="16"/>
      <c r="AJJ48" s="16"/>
      <c r="AJK48" s="16"/>
      <c r="AJL48" s="16"/>
      <c r="AJM48" s="16"/>
      <c r="AJN48" s="16"/>
      <c r="AJO48" s="16"/>
      <c r="AJP48" s="16"/>
      <c r="AJQ48" s="16"/>
      <c r="AJR48" s="16"/>
      <c r="AJS48" s="16"/>
      <c r="AJT48" s="16"/>
      <c r="AJU48" s="16"/>
      <c r="AJV48" s="16"/>
      <c r="AJW48" s="16"/>
      <c r="AJX48" s="16"/>
      <c r="AJY48" s="16"/>
      <c r="AJZ48" s="16"/>
      <c r="AKA48" s="16"/>
      <c r="AKB48" s="16"/>
      <c r="AKC48" s="16"/>
      <c r="AKD48" s="16"/>
      <c r="AKE48" s="16"/>
      <c r="AKF48" s="16"/>
      <c r="AKG48" s="16"/>
      <c r="AKH48" s="16"/>
      <c r="AKI48" s="16"/>
      <c r="AKJ48" s="16"/>
      <c r="AKK48" s="16"/>
      <c r="AKL48" s="16"/>
      <c r="AKM48" s="16"/>
      <c r="AKN48" s="16"/>
      <c r="AKO48" s="16"/>
      <c r="AKP48" s="16"/>
      <c r="AKQ48" s="16"/>
      <c r="AKR48" s="16"/>
      <c r="AKS48" s="16"/>
      <c r="AKT48" s="16"/>
      <c r="AKU48" s="16"/>
      <c r="AKV48" s="16"/>
      <c r="AKW48" s="16"/>
      <c r="AKX48" s="16"/>
      <c r="AKY48" s="16"/>
      <c r="AKZ48" s="16"/>
      <c r="ALA48" s="16"/>
      <c r="ALB48" s="16"/>
      <c r="ALC48" s="16"/>
      <c r="ALD48" s="16"/>
      <c r="ALE48" s="16"/>
      <c r="ALF48" s="16"/>
      <c r="ALG48" s="16"/>
      <c r="ALH48" s="16"/>
      <c r="ALI48" s="16"/>
      <c r="ALJ48" s="16"/>
      <c r="ALK48" s="16"/>
      <c r="ALL48" s="16"/>
      <c r="ALM48" s="16"/>
      <c r="ALN48" s="16"/>
      <c r="ALO48" s="16"/>
      <c r="ALP48" s="16"/>
      <c r="ALQ48" s="16"/>
      <c r="ALR48" s="16"/>
      <c r="ALS48" s="16"/>
      <c r="ALT48" s="16"/>
      <c r="ALU48" s="16"/>
      <c r="ALV48" s="16"/>
      <c r="ALW48" s="16"/>
      <c r="ALX48" s="16"/>
      <c r="ALY48" s="16"/>
      <c r="ALZ48" s="16"/>
      <c r="AMA48" s="16"/>
      <c r="AMB48" s="16"/>
      <c r="AMC48" s="16"/>
      <c r="AMD48" s="16"/>
      <c r="AME48" s="16"/>
      <c r="AMF48" s="16"/>
      <c r="AMG48" s="16"/>
      <c r="AMH48" s="16"/>
      <c r="AMI48" s="16"/>
      <c r="AMJ48" s="16"/>
      <c r="AMK48" s="16"/>
      <c r="AML48" s="16"/>
      <c r="AMM48" s="16"/>
      <c r="AMN48" s="16"/>
      <c r="AMO48" s="16"/>
      <c r="AMP48" s="16"/>
    </row>
    <row r="49" spans="1:1030" s="20" customFormat="1" ht="13.8" customHeight="1" x14ac:dyDescent="0.3">
      <c r="A49" s="27">
        <v>3</v>
      </c>
      <c r="B49" s="56">
        <v>46</v>
      </c>
      <c r="C49" s="80" t="s">
        <v>42</v>
      </c>
      <c r="D49" s="83">
        <v>0</v>
      </c>
      <c r="E49" s="55">
        <v>0</v>
      </c>
      <c r="F49" s="55">
        <v>0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68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68"/>
      <c r="AQ49" s="68"/>
      <c r="AR49" s="56">
        <f t="shared" si="21"/>
        <v>145</v>
      </c>
      <c r="AS49" s="56">
        <v>112</v>
      </c>
      <c r="AT49" s="56">
        <v>33</v>
      </c>
      <c r="AU49" s="56">
        <v>1</v>
      </c>
      <c r="AV49" s="56">
        <v>0.8</v>
      </c>
      <c r="AW49" s="55">
        <v>1</v>
      </c>
      <c r="AX49" s="56">
        <v>3</v>
      </c>
      <c r="AY49" s="56">
        <v>2</v>
      </c>
      <c r="AZ49" s="56">
        <v>3</v>
      </c>
      <c r="BA49" s="56">
        <v>4</v>
      </c>
      <c r="BB49" s="56">
        <v>2</v>
      </c>
      <c r="BC49" s="56">
        <v>2</v>
      </c>
      <c r="BD49" s="56">
        <v>4</v>
      </c>
      <c r="BE49" s="56">
        <v>3</v>
      </c>
      <c r="BF49" s="56">
        <v>4</v>
      </c>
      <c r="BG49" s="56">
        <v>3</v>
      </c>
      <c r="BH49" s="56">
        <v>2</v>
      </c>
      <c r="BI49" s="56">
        <v>4</v>
      </c>
      <c r="BJ49" s="56">
        <v>4</v>
      </c>
      <c r="BK49" s="56">
        <v>3</v>
      </c>
      <c r="BL49" s="56">
        <v>3</v>
      </c>
      <c r="BM49" s="61">
        <f>SUM(AU49:BL49)</f>
        <v>48.8</v>
      </c>
      <c r="BN49" s="56">
        <v>1</v>
      </c>
      <c r="BO49" s="56">
        <v>0.8</v>
      </c>
      <c r="BP49" s="55">
        <v>1</v>
      </c>
      <c r="BQ49" s="56">
        <v>4</v>
      </c>
      <c r="BR49" s="56">
        <v>4</v>
      </c>
      <c r="BS49" s="56">
        <v>3</v>
      </c>
      <c r="BT49" s="56">
        <v>5</v>
      </c>
      <c r="BU49" s="56">
        <v>3</v>
      </c>
      <c r="BV49" s="56">
        <v>3</v>
      </c>
      <c r="BW49" s="56">
        <v>5</v>
      </c>
      <c r="BX49" s="56">
        <v>3</v>
      </c>
      <c r="BY49" s="56">
        <v>4</v>
      </c>
      <c r="BZ49" s="56">
        <v>3</v>
      </c>
      <c r="CA49" s="56">
        <v>3</v>
      </c>
      <c r="CB49" s="56">
        <v>4</v>
      </c>
      <c r="CC49" s="56">
        <v>4</v>
      </c>
      <c r="CD49" s="56">
        <v>4</v>
      </c>
      <c r="CE49" s="56">
        <v>4</v>
      </c>
      <c r="CF49" s="61">
        <f>SUM(SUM(BN49:CE49))</f>
        <v>58.8</v>
      </c>
      <c r="CG49" s="61">
        <f t="shared" si="31"/>
        <v>53.8</v>
      </c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61"/>
      <c r="DO49" s="84"/>
      <c r="DP49" s="72">
        <f t="shared" si="26"/>
        <v>53.8</v>
      </c>
      <c r="DQ49" s="61">
        <f t="shared" si="29"/>
        <v>48.8</v>
      </c>
      <c r="DR49" s="61">
        <f t="shared" si="30"/>
        <v>58.8</v>
      </c>
      <c r="DS49" s="61">
        <f t="shared" si="24"/>
        <v>-10</v>
      </c>
      <c r="DT49" s="74">
        <f t="shared" si="8"/>
        <v>0.13143248720939546</v>
      </c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</row>
    <row r="50" spans="1:1030" s="26" customFormat="1" ht="13.8" customHeight="1" x14ac:dyDescent="0.3">
      <c r="A50" s="30" t="s">
        <v>76</v>
      </c>
      <c r="B50" s="56">
        <v>47</v>
      </c>
      <c r="C50" s="63" t="s">
        <v>56</v>
      </c>
      <c r="D50" s="85">
        <v>67</v>
      </c>
      <c r="E50" s="56">
        <v>0.6</v>
      </c>
      <c r="F50" s="56">
        <v>0.8</v>
      </c>
      <c r="G50" s="56">
        <v>1</v>
      </c>
      <c r="H50" s="56">
        <v>1</v>
      </c>
      <c r="I50" s="56">
        <v>2</v>
      </c>
      <c r="J50" s="56">
        <v>3</v>
      </c>
      <c r="K50" s="56">
        <v>3</v>
      </c>
      <c r="L50" s="56">
        <v>4</v>
      </c>
      <c r="M50" s="56">
        <v>4</v>
      </c>
      <c r="N50" s="56">
        <v>4</v>
      </c>
      <c r="O50" s="56">
        <v>3</v>
      </c>
      <c r="P50" s="56">
        <v>5</v>
      </c>
      <c r="Q50" s="56">
        <v>5</v>
      </c>
      <c r="R50" s="56">
        <v>4</v>
      </c>
      <c r="S50" s="56">
        <v>4</v>
      </c>
      <c r="T50" s="56">
        <v>3</v>
      </c>
      <c r="U50" s="56">
        <v>3</v>
      </c>
      <c r="V50" s="56">
        <v>3</v>
      </c>
      <c r="W50" s="56">
        <v>1</v>
      </c>
      <c r="X50" s="61">
        <f t="shared" ref="X50:X57" si="32">SUM(G50:W50)</f>
        <v>53</v>
      </c>
      <c r="Y50" s="56">
        <v>1</v>
      </c>
      <c r="Z50" s="56">
        <v>1</v>
      </c>
      <c r="AA50" s="56">
        <v>2</v>
      </c>
      <c r="AB50" s="56">
        <v>3</v>
      </c>
      <c r="AC50" s="56">
        <v>3</v>
      </c>
      <c r="AD50" s="56">
        <v>4</v>
      </c>
      <c r="AE50" s="56">
        <v>4</v>
      </c>
      <c r="AF50" s="56">
        <v>4</v>
      </c>
      <c r="AG50" s="56">
        <v>5</v>
      </c>
      <c r="AH50" s="56">
        <v>5</v>
      </c>
      <c r="AI50" s="56">
        <v>5</v>
      </c>
      <c r="AJ50" s="56">
        <v>4</v>
      </c>
      <c r="AK50" s="56">
        <v>4</v>
      </c>
      <c r="AL50" s="56">
        <v>5</v>
      </c>
      <c r="AM50" s="56">
        <v>3</v>
      </c>
      <c r="AN50" s="56">
        <v>4</v>
      </c>
      <c r="AO50" s="56">
        <f>AVERAGE(AN50,V50)</f>
        <v>3.5</v>
      </c>
      <c r="AP50" s="61">
        <f t="shared" ref="AP50:AP57" si="33">SUM(Y50:AO50)</f>
        <v>60.5</v>
      </c>
      <c r="AQ50" s="61">
        <f>AVERAGE(AP50,X50)</f>
        <v>56.75</v>
      </c>
      <c r="AR50" s="56">
        <f t="shared" si="21"/>
        <v>0</v>
      </c>
      <c r="AS50" s="56">
        <v>0</v>
      </c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61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61"/>
      <c r="CG50" s="61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61"/>
      <c r="DO50" s="84"/>
      <c r="DP50" s="72">
        <f t="shared" si="26"/>
        <v>56.75</v>
      </c>
      <c r="DQ50" s="61">
        <f t="shared" si="29"/>
        <v>53</v>
      </c>
      <c r="DR50" s="61">
        <f t="shared" si="30"/>
        <v>60.5</v>
      </c>
      <c r="DS50" s="61">
        <f t="shared" si="24"/>
        <v>-7.5</v>
      </c>
      <c r="DT50" s="74">
        <f t="shared" si="8"/>
        <v>9.3450235399103201E-2</v>
      </c>
    </row>
    <row r="51" spans="1:1030" s="15" customFormat="1" ht="13.8" customHeight="1" x14ac:dyDescent="0.3">
      <c r="A51" s="27">
        <v>62</v>
      </c>
      <c r="B51" s="56">
        <v>48</v>
      </c>
      <c r="C51" s="80" t="s">
        <v>70</v>
      </c>
      <c r="D51" s="83">
        <f t="shared" ref="D51:D57" si="34">SUM(E51:F51)</f>
        <v>113</v>
      </c>
      <c r="E51" s="56">
        <v>100</v>
      </c>
      <c r="F51" s="56">
        <v>13</v>
      </c>
      <c r="G51" s="56">
        <v>1</v>
      </c>
      <c r="H51" s="56">
        <v>1</v>
      </c>
      <c r="I51" s="56">
        <v>1</v>
      </c>
      <c r="J51" s="56">
        <v>1</v>
      </c>
      <c r="K51" s="56">
        <v>2</v>
      </c>
      <c r="L51" s="56">
        <v>3</v>
      </c>
      <c r="M51" s="56">
        <v>2</v>
      </c>
      <c r="N51" s="56">
        <v>2</v>
      </c>
      <c r="O51" s="56">
        <v>4</v>
      </c>
      <c r="P51" s="56">
        <v>4</v>
      </c>
      <c r="Q51" s="56">
        <v>3</v>
      </c>
      <c r="R51" s="56">
        <v>3</v>
      </c>
      <c r="S51" s="56">
        <v>4</v>
      </c>
      <c r="T51" s="56">
        <v>5</v>
      </c>
      <c r="U51" s="56">
        <v>4</v>
      </c>
      <c r="V51" s="56">
        <v>4</v>
      </c>
      <c r="W51" s="56">
        <v>4</v>
      </c>
      <c r="X51" s="61">
        <f t="shared" si="32"/>
        <v>48</v>
      </c>
      <c r="Y51" s="56">
        <v>1</v>
      </c>
      <c r="Z51" s="56">
        <v>1</v>
      </c>
      <c r="AA51" s="56">
        <v>1</v>
      </c>
      <c r="AB51" s="56">
        <v>4</v>
      </c>
      <c r="AC51" s="56">
        <v>4</v>
      </c>
      <c r="AD51" s="56">
        <v>5</v>
      </c>
      <c r="AE51" s="56">
        <v>5</v>
      </c>
      <c r="AF51" s="56">
        <v>3</v>
      </c>
      <c r="AG51" s="56">
        <v>4</v>
      </c>
      <c r="AH51" s="56">
        <v>5</v>
      </c>
      <c r="AI51" s="56">
        <v>5</v>
      </c>
      <c r="AJ51" s="56">
        <v>3</v>
      </c>
      <c r="AK51" s="56">
        <v>4</v>
      </c>
      <c r="AL51" s="56">
        <v>5</v>
      </c>
      <c r="AM51" s="56">
        <v>3</v>
      </c>
      <c r="AN51" s="56">
        <v>3</v>
      </c>
      <c r="AO51" s="56">
        <v>2</v>
      </c>
      <c r="AP51" s="61">
        <f t="shared" si="33"/>
        <v>58</v>
      </c>
      <c r="AQ51" s="61">
        <f t="shared" ref="AQ51:AQ57" si="35">AVERAGE(AP51,X51)</f>
        <v>53</v>
      </c>
      <c r="AR51" s="56">
        <f t="shared" si="21"/>
        <v>124</v>
      </c>
      <c r="AS51" s="56">
        <v>105</v>
      </c>
      <c r="AT51" s="56">
        <v>19</v>
      </c>
      <c r="AU51" s="56">
        <v>1</v>
      </c>
      <c r="AV51" s="56">
        <v>1</v>
      </c>
      <c r="AW51" s="56">
        <v>1</v>
      </c>
      <c r="AX51" s="56">
        <v>2</v>
      </c>
      <c r="AY51" s="56">
        <v>1</v>
      </c>
      <c r="AZ51" s="56">
        <v>1</v>
      </c>
      <c r="BA51" s="56">
        <v>2</v>
      </c>
      <c r="BB51" s="56">
        <v>1</v>
      </c>
      <c r="BC51" s="56">
        <v>3</v>
      </c>
      <c r="BD51" s="56">
        <v>3</v>
      </c>
      <c r="BE51" s="56">
        <v>3</v>
      </c>
      <c r="BF51" s="56">
        <v>5</v>
      </c>
      <c r="BG51" s="56">
        <v>4</v>
      </c>
      <c r="BH51" s="56">
        <v>4</v>
      </c>
      <c r="BI51" s="56">
        <v>4</v>
      </c>
      <c r="BJ51" s="56">
        <v>4</v>
      </c>
      <c r="BK51" s="56">
        <v>4</v>
      </c>
      <c r="BL51" s="56">
        <v>4</v>
      </c>
      <c r="BM51" s="61">
        <f>SUM(AU51:BL51)</f>
        <v>48</v>
      </c>
      <c r="BN51" s="56">
        <v>1</v>
      </c>
      <c r="BO51" s="56">
        <v>1</v>
      </c>
      <c r="BP51" s="56">
        <v>1</v>
      </c>
      <c r="BQ51" s="56">
        <v>5</v>
      </c>
      <c r="BR51" s="56">
        <v>4</v>
      </c>
      <c r="BS51" s="56">
        <v>3</v>
      </c>
      <c r="BT51" s="56">
        <v>3</v>
      </c>
      <c r="BU51" s="56">
        <v>1</v>
      </c>
      <c r="BV51" s="56">
        <v>1</v>
      </c>
      <c r="BW51" s="56">
        <v>3</v>
      </c>
      <c r="BX51" s="56">
        <v>3</v>
      </c>
      <c r="BY51" s="56">
        <v>5</v>
      </c>
      <c r="BZ51" s="56">
        <v>4</v>
      </c>
      <c r="CA51" s="56">
        <v>4</v>
      </c>
      <c r="CB51" s="56">
        <v>4</v>
      </c>
      <c r="CC51" s="56">
        <v>4</v>
      </c>
      <c r="CD51" s="56">
        <v>4</v>
      </c>
      <c r="CE51" s="56">
        <v>4</v>
      </c>
      <c r="CF51" s="61">
        <f>SUM(SUM(BN51:CE51))</f>
        <v>55</v>
      </c>
      <c r="CG51" s="61">
        <f t="shared" si="31"/>
        <v>51.5</v>
      </c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61"/>
      <c r="DO51" s="84"/>
      <c r="DP51" s="72">
        <f t="shared" si="26"/>
        <v>52.169642857142861</v>
      </c>
      <c r="DQ51" s="61">
        <f t="shared" si="29"/>
        <v>48</v>
      </c>
      <c r="DR51" s="61">
        <f t="shared" si="30"/>
        <v>56.339285714285715</v>
      </c>
      <c r="DS51" s="61">
        <f t="shared" si="24"/>
        <v>-8.3392857142857153</v>
      </c>
      <c r="DT51" s="74">
        <f t="shared" si="8"/>
        <v>0.11303058935961585</v>
      </c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  <c r="AEG51" s="16"/>
      <c r="AEH51" s="16"/>
      <c r="AEI51" s="16"/>
      <c r="AEJ51" s="16"/>
      <c r="AEK51" s="16"/>
      <c r="AEL51" s="16"/>
      <c r="AEM51" s="16"/>
      <c r="AEN51" s="16"/>
      <c r="AEO51" s="16"/>
      <c r="AEP51" s="16"/>
      <c r="AEQ51" s="16"/>
      <c r="AER51" s="16"/>
      <c r="AES51" s="16"/>
      <c r="AET51" s="16"/>
      <c r="AEU51" s="16"/>
      <c r="AEV51" s="16"/>
      <c r="AEW51" s="16"/>
      <c r="AEX51" s="16"/>
      <c r="AEY51" s="16"/>
      <c r="AEZ51" s="16"/>
      <c r="AFA51" s="16"/>
      <c r="AFB51" s="16"/>
      <c r="AFC51" s="16"/>
      <c r="AFD51" s="16"/>
      <c r="AFE51" s="16"/>
      <c r="AFF51" s="16"/>
      <c r="AFG51" s="16"/>
      <c r="AFH51" s="16"/>
      <c r="AFI51" s="16"/>
      <c r="AFJ51" s="16"/>
      <c r="AFK51" s="16"/>
      <c r="AFL51" s="16"/>
      <c r="AFM51" s="16"/>
      <c r="AFN51" s="16"/>
      <c r="AFO51" s="16"/>
      <c r="AFP51" s="16"/>
      <c r="AFQ51" s="16"/>
      <c r="AFR51" s="16"/>
      <c r="AFS51" s="16"/>
      <c r="AFT51" s="16"/>
      <c r="AFU51" s="16"/>
      <c r="AFV51" s="16"/>
      <c r="AFW51" s="16"/>
      <c r="AFX51" s="16"/>
      <c r="AFY51" s="16"/>
      <c r="AFZ51" s="16"/>
      <c r="AGA51" s="16"/>
      <c r="AGB51" s="16"/>
      <c r="AGC51" s="16"/>
      <c r="AGD51" s="16"/>
      <c r="AGE51" s="16"/>
      <c r="AGF51" s="16"/>
      <c r="AGG51" s="16"/>
      <c r="AGH51" s="16"/>
      <c r="AGI51" s="16"/>
      <c r="AGJ51" s="16"/>
      <c r="AGK51" s="16"/>
      <c r="AGL51" s="16"/>
      <c r="AGM51" s="16"/>
      <c r="AGN51" s="16"/>
      <c r="AGO51" s="16"/>
      <c r="AGP51" s="16"/>
      <c r="AGQ51" s="16"/>
      <c r="AGR51" s="16"/>
      <c r="AGS51" s="16"/>
      <c r="AGT51" s="16"/>
      <c r="AGU51" s="16"/>
      <c r="AGV51" s="16"/>
      <c r="AGW51" s="16"/>
      <c r="AGX51" s="16"/>
      <c r="AGY51" s="16"/>
      <c r="AGZ51" s="16"/>
      <c r="AHA51" s="16"/>
      <c r="AHB51" s="16"/>
      <c r="AHC51" s="16"/>
      <c r="AHD51" s="16"/>
      <c r="AHE51" s="16"/>
      <c r="AHF51" s="16"/>
      <c r="AHG51" s="16"/>
      <c r="AHH51" s="16"/>
      <c r="AHI51" s="16"/>
      <c r="AHJ51" s="16"/>
      <c r="AHK51" s="16"/>
      <c r="AHL51" s="16"/>
      <c r="AHM51" s="16"/>
      <c r="AHN51" s="16"/>
      <c r="AHO51" s="16"/>
      <c r="AHP51" s="16"/>
      <c r="AHQ51" s="16"/>
      <c r="AHR51" s="16"/>
      <c r="AHS51" s="16"/>
      <c r="AHT51" s="16"/>
      <c r="AHU51" s="16"/>
      <c r="AHV51" s="16"/>
      <c r="AHW51" s="16"/>
      <c r="AHX51" s="16"/>
      <c r="AHY51" s="16"/>
      <c r="AHZ51" s="16"/>
      <c r="AIA51" s="16"/>
      <c r="AIB51" s="16"/>
      <c r="AIC51" s="16"/>
      <c r="AID51" s="16"/>
      <c r="AIE51" s="16"/>
      <c r="AIF51" s="16"/>
      <c r="AIG51" s="16"/>
      <c r="AIH51" s="16"/>
      <c r="AII51" s="16"/>
      <c r="AIJ51" s="16"/>
      <c r="AIK51" s="16"/>
      <c r="AIL51" s="16"/>
      <c r="AIM51" s="16"/>
      <c r="AIN51" s="16"/>
      <c r="AIO51" s="16"/>
      <c r="AIP51" s="16"/>
      <c r="AIQ51" s="16"/>
      <c r="AIR51" s="16"/>
      <c r="AIS51" s="16"/>
      <c r="AIT51" s="16"/>
      <c r="AIU51" s="16"/>
      <c r="AIV51" s="16"/>
      <c r="AIW51" s="16"/>
      <c r="AIX51" s="16"/>
      <c r="AIY51" s="16"/>
      <c r="AIZ51" s="16"/>
      <c r="AJA51" s="16"/>
      <c r="AJB51" s="16"/>
      <c r="AJC51" s="16"/>
      <c r="AJD51" s="16"/>
      <c r="AJE51" s="16"/>
      <c r="AJF51" s="16"/>
      <c r="AJG51" s="16"/>
      <c r="AJH51" s="16"/>
      <c r="AJI51" s="16"/>
      <c r="AJJ51" s="16"/>
      <c r="AJK51" s="16"/>
      <c r="AJL51" s="16"/>
      <c r="AJM51" s="16"/>
      <c r="AJN51" s="16"/>
      <c r="AJO51" s="16"/>
      <c r="AJP51" s="16"/>
      <c r="AJQ51" s="16"/>
      <c r="AJR51" s="16"/>
      <c r="AJS51" s="16"/>
      <c r="AJT51" s="16"/>
      <c r="AJU51" s="16"/>
      <c r="AJV51" s="16"/>
      <c r="AJW51" s="16"/>
      <c r="AJX51" s="16"/>
      <c r="AJY51" s="16"/>
      <c r="AJZ51" s="16"/>
      <c r="AKA51" s="16"/>
      <c r="AKB51" s="16"/>
      <c r="AKC51" s="16"/>
      <c r="AKD51" s="16"/>
      <c r="AKE51" s="16"/>
      <c r="AKF51" s="16"/>
      <c r="AKG51" s="16"/>
      <c r="AKH51" s="16"/>
      <c r="AKI51" s="16"/>
      <c r="AKJ51" s="16"/>
      <c r="AKK51" s="16"/>
      <c r="AKL51" s="16"/>
      <c r="AKM51" s="16"/>
      <c r="AKN51" s="16"/>
      <c r="AKO51" s="16"/>
      <c r="AKP51" s="16"/>
      <c r="AKQ51" s="16"/>
      <c r="AKR51" s="16"/>
      <c r="AKS51" s="16"/>
      <c r="AKT51" s="16"/>
      <c r="AKU51" s="16"/>
      <c r="AKV51" s="16"/>
      <c r="AKW51" s="16"/>
      <c r="AKX51" s="16"/>
      <c r="AKY51" s="16"/>
      <c r="AKZ51" s="16"/>
      <c r="ALA51" s="16"/>
      <c r="ALB51" s="16"/>
      <c r="ALC51" s="16"/>
      <c r="ALD51" s="16"/>
      <c r="ALE51" s="16"/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  <c r="ALU51" s="16"/>
      <c r="ALV51" s="16"/>
      <c r="ALW51" s="16"/>
      <c r="ALX51" s="16"/>
      <c r="ALY51" s="16"/>
      <c r="ALZ51" s="16"/>
      <c r="AMA51" s="16"/>
      <c r="AMB51" s="16"/>
      <c r="AMC51" s="16"/>
      <c r="AMD51" s="16"/>
      <c r="AME51" s="16"/>
      <c r="AMF51" s="16"/>
      <c r="AMG51" s="16"/>
      <c r="AMH51" s="16"/>
      <c r="AMI51" s="16"/>
      <c r="AMJ51" s="16"/>
      <c r="AMK51" s="16"/>
      <c r="AML51" s="16"/>
      <c r="AMM51" s="16"/>
      <c r="AMN51" s="16"/>
      <c r="AMO51" s="16"/>
      <c r="AMP51" s="16"/>
    </row>
    <row r="52" spans="1:1030" s="23" customFormat="1" ht="13.8" customHeight="1" x14ac:dyDescent="0.3">
      <c r="A52" s="31">
        <v>28</v>
      </c>
      <c r="B52" s="56">
        <v>49</v>
      </c>
      <c r="C52" s="80" t="s">
        <v>41</v>
      </c>
      <c r="D52" s="83">
        <f t="shared" si="34"/>
        <v>187</v>
      </c>
      <c r="E52" s="56">
        <v>65</v>
      </c>
      <c r="F52" s="56">
        <v>122</v>
      </c>
      <c r="G52" s="56">
        <v>1</v>
      </c>
      <c r="H52" s="56">
        <v>0.3</v>
      </c>
      <c r="I52" s="56">
        <v>1</v>
      </c>
      <c r="J52" s="56">
        <v>2</v>
      </c>
      <c r="K52" s="56">
        <v>0</v>
      </c>
      <c r="L52" s="56">
        <v>2</v>
      </c>
      <c r="M52" s="56">
        <v>3</v>
      </c>
      <c r="N52" s="56">
        <v>4</v>
      </c>
      <c r="O52" s="56">
        <v>3</v>
      </c>
      <c r="P52" s="56">
        <v>4</v>
      </c>
      <c r="Q52" s="56">
        <v>4</v>
      </c>
      <c r="R52" s="56">
        <v>1</v>
      </c>
      <c r="S52" s="56">
        <v>1</v>
      </c>
      <c r="T52" s="56">
        <v>2</v>
      </c>
      <c r="U52" s="56">
        <v>1</v>
      </c>
      <c r="V52" s="56">
        <v>4</v>
      </c>
      <c r="W52" s="56">
        <v>4</v>
      </c>
      <c r="X52" s="61">
        <f t="shared" si="32"/>
        <v>37.299999999999997</v>
      </c>
      <c r="Y52" s="56">
        <v>1</v>
      </c>
      <c r="Z52" s="56">
        <v>0.3</v>
      </c>
      <c r="AA52" s="56">
        <v>1</v>
      </c>
      <c r="AB52" s="56">
        <v>3</v>
      </c>
      <c r="AC52" s="56">
        <v>2</v>
      </c>
      <c r="AD52" s="56">
        <v>4</v>
      </c>
      <c r="AE52" s="56">
        <v>3</v>
      </c>
      <c r="AF52" s="56">
        <v>4</v>
      </c>
      <c r="AG52" s="56">
        <v>3</v>
      </c>
      <c r="AH52" s="56">
        <v>4</v>
      </c>
      <c r="AI52" s="56">
        <v>4</v>
      </c>
      <c r="AJ52" s="56">
        <v>3</v>
      </c>
      <c r="AK52" s="56">
        <v>2</v>
      </c>
      <c r="AL52" s="56">
        <v>4</v>
      </c>
      <c r="AM52" s="56">
        <v>4</v>
      </c>
      <c r="AN52" s="56">
        <v>4</v>
      </c>
      <c r="AO52" s="56">
        <v>2</v>
      </c>
      <c r="AP52" s="61">
        <f t="shared" si="33"/>
        <v>48.3</v>
      </c>
      <c r="AQ52" s="61">
        <f t="shared" si="35"/>
        <v>42.8</v>
      </c>
      <c r="AR52" s="56">
        <f t="shared" si="21"/>
        <v>50</v>
      </c>
      <c r="AS52" s="56">
        <v>50</v>
      </c>
      <c r="AT52" s="56"/>
      <c r="AU52" s="56">
        <v>1</v>
      </c>
      <c r="AV52" s="56">
        <v>0.3</v>
      </c>
      <c r="AW52" s="56">
        <v>1</v>
      </c>
      <c r="AX52" s="56">
        <v>3</v>
      </c>
      <c r="AY52" s="56">
        <v>3</v>
      </c>
      <c r="AZ52" s="56">
        <v>5</v>
      </c>
      <c r="BA52" s="56">
        <v>4</v>
      </c>
      <c r="BB52" s="56">
        <v>3</v>
      </c>
      <c r="BC52" s="56">
        <v>2</v>
      </c>
      <c r="BD52" s="56">
        <v>5</v>
      </c>
      <c r="BE52" s="56">
        <v>4</v>
      </c>
      <c r="BF52" s="56">
        <v>5</v>
      </c>
      <c r="BG52" s="56">
        <v>5</v>
      </c>
      <c r="BH52" s="56">
        <v>5</v>
      </c>
      <c r="BI52" s="56">
        <v>5</v>
      </c>
      <c r="BJ52" s="56">
        <v>5</v>
      </c>
      <c r="BK52" s="56">
        <v>5</v>
      </c>
      <c r="BL52" s="56">
        <v>4</v>
      </c>
      <c r="BM52" s="61">
        <f>SUM(AU52:BL52)</f>
        <v>65.3</v>
      </c>
      <c r="BN52" s="56">
        <v>1</v>
      </c>
      <c r="BO52" s="56">
        <v>0.3</v>
      </c>
      <c r="BP52" s="56">
        <v>1</v>
      </c>
      <c r="BQ52" s="56">
        <v>5</v>
      </c>
      <c r="BR52" s="56">
        <v>5</v>
      </c>
      <c r="BS52" s="56">
        <v>4</v>
      </c>
      <c r="BT52" s="56">
        <v>4</v>
      </c>
      <c r="BU52" s="56">
        <v>2</v>
      </c>
      <c r="BV52" s="56">
        <v>2</v>
      </c>
      <c r="BW52" s="56">
        <v>5</v>
      </c>
      <c r="BX52" s="56">
        <v>4</v>
      </c>
      <c r="BY52" s="56">
        <v>4</v>
      </c>
      <c r="BZ52" s="56">
        <v>3</v>
      </c>
      <c r="CA52" s="56">
        <v>5</v>
      </c>
      <c r="CB52" s="56">
        <v>4</v>
      </c>
      <c r="CC52" s="56">
        <v>5</v>
      </c>
      <c r="CD52" s="56">
        <v>4</v>
      </c>
      <c r="CE52" s="56">
        <v>4</v>
      </c>
      <c r="CF52" s="61">
        <f>SUM(SUM(BN52:CE52))</f>
        <v>62.3</v>
      </c>
      <c r="CG52" s="61">
        <f t="shared" si="31"/>
        <v>63.8</v>
      </c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61"/>
      <c r="DO52" s="84"/>
      <c r="DP52" s="72">
        <f t="shared" si="26"/>
        <v>51.9304347826087</v>
      </c>
      <c r="DQ52" s="61">
        <f t="shared" si="29"/>
        <v>49.473913043478262</v>
      </c>
      <c r="DR52" s="61">
        <f t="shared" si="30"/>
        <v>54.38695652173913</v>
      </c>
      <c r="DS52" s="61">
        <f t="shared" si="24"/>
        <v>-4.9130434782608674</v>
      </c>
      <c r="DT52" s="74">
        <f t="shared" si="8"/>
        <v>6.6898079599865892E-2</v>
      </c>
    </row>
    <row r="53" spans="1:1030" s="15" customFormat="1" ht="13.95" customHeight="1" x14ac:dyDescent="0.3">
      <c r="A53" s="31">
        <v>36</v>
      </c>
      <c r="B53" s="56">
        <v>50</v>
      </c>
      <c r="C53" s="80" t="s">
        <v>58</v>
      </c>
      <c r="D53" s="83">
        <f t="shared" si="34"/>
        <v>113</v>
      </c>
      <c r="E53" s="56">
        <v>65</v>
      </c>
      <c r="F53" s="56">
        <v>48</v>
      </c>
      <c r="G53" s="56">
        <v>1</v>
      </c>
      <c r="H53" s="56">
        <v>1</v>
      </c>
      <c r="I53" s="56">
        <v>2</v>
      </c>
      <c r="J53" s="56">
        <v>1</v>
      </c>
      <c r="K53" s="56">
        <v>0</v>
      </c>
      <c r="L53" s="56">
        <v>3</v>
      </c>
      <c r="M53" s="56">
        <v>3</v>
      </c>
      <c r="N53" s="56">
        <v>3</v>
      </c>
      <c r="O53" s="56">
        <v>2</v>
      </c>
      <c r="P53" s="56">
        <v>1</v>
      </c>
      <c r="Q53" s="56">
        <v>3</v>
      </c>
      <c r="R53" s="56">
        <v>3</v>
      </c>
      <c r="S53" s="56">
        <v>2</v>
      </c>
      <c r="T53" s="56">
        <v>3</v>
      </c>
      <c r="U53" s="56">
        <v>3</v>
      </c>
      <c r="V53" s="56">
        <v>2</v>
      </c>
      <c r="W53" s="56">
        <v>1</v>
      </c>
      <c r="X53" s="61">
        <f t="shared" si="32"/>
        <v>34</v>
      </c>
      <c r="Y53" s="56">
        <v>1</v>
      </c>
      <c r="Z53" s="56">
        <v>1</v>
      </c>
      <c r="AA53" s="56">
        <v>2</v>
      </c>
      <c r="AB53" s="56">
        <v>3</v>
      </c>
      <c r="AC53" s="56">
        <v>1</v>
      </c>
      <c r="AD53" s="56">
        <v>5</v>
      </c>
      <c r="AE53" s="56">
        <v>4</v>
      </c>
      <c r="AF53" s="56">
        <v>4</v>
      </c>
      <c r="AG53" s="56">
        <v>4</v>
      </c>
      <c r="AH53" s="56">
        <v>4</v>
      </c>
      <c r="AI53" s="56">
        <v>3</v>
      </c>
      <c r="AJ53" s="56">
        <v>4</v>
      </c>
      <c r="AK53" s="56">
        <v>2</v>
      </c>
      <c r="AL53" s="56">
        <v>3</v>
      </c>
      <c r="AM53" s="56">
        <v>4</v>
      </c>
      <c r="AN53" s="56">
        <v>3</v>
      </c>
      <c r="AO53" s="56">
        <v>3</v>
      </c>
      <c r="AP53" s="61">
        <f t="shared" si="33"/>
        <v>51</v>
      </c>
      <c r="AQ53" s="61">
        <f t="shared" si="35"/>
        <v>42.5</v>
      </c>
      <c r="AR53" s="56">
        <f t="shared" si="21"/>
        <v>150</v>
      </c>
      <c r="AS53" s="56">
        <v>78</v>
      </c>
      <c r="AT53" s="56">
        <v>72</v>
      </c>
      <c r="AU53" s="56">
        <v>1</v>
      </c>
      <c r="AV53" s="56">
        <v>1</v>
      </c>
      <c r="AW53" s="56">
        <v>2</v>
      </c>
      <c r="AX53" s="56">
        <v>0</v>
      </c>
      <c r="AY53" s="56">
        <v>0</v>
      </c>
      <c r="AZ53" s="56">
        <v>3</v>
      </c>
      <c r="BA53" s="56">
        <v>3</v>
      </c>
      <c r="BB53" s="56">
        <v>2</v>
      </c>
      <c r="BC53" s="56">
        <v>3</v>
      </c>
      <c r="BD53" s="56">
        <v>5</v>
      </c>
      <c r="BE53" s="56">
        <v>4</v>
      </c>
      <c r="BF53" s="56">
        <v>5</v>
      </c>
      <c r="BG53" s="56">
        <v>4</v>
      </c>
      <c r="BH53" s="56">
        <v>4</v>
      </c>
      <c r="BI53" s="56">
        <v>5</v>
      </c>
      <c r="BJ53" s="56">
        <v>4</v>
      </c>
      <c r="BK53" s="56">
        <v>4</v>
      </c>
      <c r="BL53" s="56">
        <v>4</v>
      </c>
      <c r="BM53" s="61">
        <f>SUM(AU53:BL53)</f>
        <v>54</v>
      </c>
      <c r="BN53" s="56">
        <v>1</v>
      </c>
      <c r="BO53" s="56">
        <v>1</v>
      </c>
      <c r="BP53" s="56">
        <v>2</v>
      </c>
      <c r="BQ53" s="56">
        <v>3</v>
      </c>
      <c r="BR53" s="56">
        <v>2</v>
      </c>
      <c r="BS53" s="56">
        <v>5</v>
      </c>
      <c r="BT53" s="56">
        <v>3</v>
      </c>
      <c r="BU53" s="56">
        <v>3</v>
      </c>
      <c r="BV53" s="56">
        <v>3</v>
      </c>
      <c r="BW53" s="56">
        <v>5</v>
      </c>
      <c r="BX53" s="56">
        <v>3</v>
      </c>
      <c r="BY53" s="56">
        <v>4</v>
      </c>
      <c r="BZ53" s="56">
        <v>3</v>
      </c>
      <c r="CA53" s="56">
        <v>4</v>
      </c>
      <c r="CB53" s="56">
        <v>4</v>
      </c>
      <c r="CC53" s="56">
        <v>4</v>
      </c>
      <c r="CD53" s="56">
        <v>4</v>
      </c>
      <c r="CE53" s="56">
        <v>4</v>
      </c>
      <c r="CF53" s="61">
        <f>SUM(SUM(BN53:CE53))</f>
        <v>58</v>
      </c>
      <c r="CG53" s="61">
        <f t="shared" si="31"/>
        <v>56</v>
      </c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61"/>
      <c r="DO53" s="84"/>
      <c r="DP53" s="72">
        <f t="shared" si="26"/>
        <v>51.918604651162795</v>
      </c>
      <c r="DQ53" s="61">
        <f t="shared" si="29"/>
        <v>47.953488372093027</v>
      </c>
      <c r="DR53" s="61">
        <f t="shared" si="30"/>
        <v>55.883720930232556</v>
      </c>
      <c r="DS53" s="61">
        <f t="shared" si="24"/>
        <v>-7.9302325581395294</v>
      </c>
      <c r="DT53" s="74">
        <f t="shared" si="8"/>
        <v>0.10800600778706047</v>
      </c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  <c r="PQ53" s="16"/>
      <c r="PR53" s="16"/>
      <c r="PS53" s="16"/>
      <c r="PT53" s="16"/>
      <c r="PU53" s="16"/>
      <c r="PV53" s="16"/>
      <c r="PW53" s="16"/>
      <c r="PX53" s="16"/>
      <c r="PY53" s="16"/>
      <c r="PZ53" s="16"/>
      <c r="QA53" s="16"/>
      <c r="QB53" s="16"/>
      <c r="QC53" s="16"/>
      <c r="QD53" s="16"/>
      <c r="QE53" s="16"/>
      <c r="QF53" s="16"/>
      <c r="QG53" s="16"/>
      <c r="QH53" s="16"/>
      <c r="QI53" s="16"/>
      <c r="QJ53" s="16"/>
      <c r="QK53" s="16"/>
      <c r="QL53" s="16"/>
      <c r="QM53" s="16"/>
      <c r="QN53" s="16"/>
      <c r="QO53" s="16"/>
      <c r="QP53" s="16"/>
      <c r="QQ53" s="16"/>
      <c r="QR53" s="16"/>
      <c r="QS53" s="16"/>
      <c r="QT53" s="16"/>
      <c r="QU53" s="16"/>
      <c r="QV53" s="16"/>
      <c r="QW53" s="16"/>
      <c r="QX53" s="16"/>
      <c r="QY53" s="16"/>
      <c r="QZ53" s="16"/>
      <c r="RA53" s="16"/>
      <c r="RB53" s="16"/>
      <c r="RC53" s="16"/>
      <c r="RD53" s="16"/>
      <c r="RE53" s="16"/>
      <c r="RF53" s="16"/>
      <c r="RG53" s="16"/>
      <c r="RH53" s="16"/>
      <c r="RI53" s="16"/>
      <c r="RJ53" s="16"/>
      <c r="RK53" s="16"/>
      <c r="RL53" s="16"/>
      <c r="RM53" s="16"/>
      <c r="RN53" s="16"/>
      <c r="RO53" s="16"/>
      <c r="RP53" s="16"/>
      <c r="RQ53" s="16"/>
      <c r="RR53" s="16"/>
      <c r="RS53" s="16"/>
      <c r="RT53" s="16"/>
      <c r="RU53" s="16"/>
      <c r="RV53" s="16"/>
      <c r="RW53" s="16"/>
      <c r="RX53" s="16"/>
      <c r="RY53" s="16"/>
      <c r="RZ53" s="16"/>
      <c r="SA53" s="16"/>
      <c r="SB53" s="16"/>
      <c r="SC53" s="16"/>
      <c r="SD53" s="16"/>
      <c r="SE53" s="16"/>
      <c r="SF53" s="16"/>
      <c r="SG53" s="16"/>
      <c r="SH53" s="16"/>
      <c r="SI53" s="16"/>
      <c r="SJ53" s="16"/>
      <c r="SK53" s="16"/>
      <c r="SL53" s="16"/>
      <c r="SM53" s="16"/>
      <c r="SN53" s="16"/>
      <c r="SO53" s="16"/>
      <c r="SP53" s="16"/>
      <c r="SQ53" s="16"/>
      <c r="SR53" s="16"/>
      <c r="SS53" s="16"/>
      <c r="ST53" s="16"/>
      <c r="SU53" s="16"/>
      <c r="SV53" s="16"/>
      <c r="SW53" s="16"/>
      <c r="SX53" s="16"/>
      <c r="SY53" s="16"/>
      <c r="SZ53" s="16"/>
      <c r="TA53" s="16"/>
      <c r="TB53" s="16"/>
      <c r="TC53" s="16"/>
      <c r="TD53" s="16"/>
      <c r="TE53" s="16"/>
      <c r="TF53" s="16"/>
      <c r="TG53" s="16"/>
      <c r="TH53" s="16"/>
      <c r="TI53" s="16"/>
      <c r="TJ53" s="16"/>
      <c r="TK53" s="16"/>
      <c r="TL53" s="16"/>
      <c r="TM53" s="16"/>
      <c r="TN53" s="16"/>
      <c r="TO53" s="16"/>
      <c r="TP53" s="16"/>
      <c r="TQ53" s="16"/>
      <c r="TR53" s="16"/>
      <c r="TS53" s="16"/>
      <c r="TT53" s="16"/>
      <c r="TU53" s="16"/>
      <c r="TV53" s="16"/>
      <c r="TW53" s="16"/>
      <c r="TX53" s="16"/>
      <c r="TY53" s="16"/>
      <c r="TZ53" s="16"/>
      <c r="UA53" s="16"/>
      <c r="UB53" s="16"/>
      <c r="UC53" s="16"/>
      <c r="UD53" s="16"/>
      <c r="UE53" s="16"/>
      <c r="UF53" s="16"/>
      <c r="UG53" s="16"/>
      <c r="UH53" s="16"/>
      <c r="UI53" s="16"/>
      <c r="UJ53" s="16"/>
      <c r="UK53" s="16"/>
      <c r="UL53" s="16"/>
      <c r="UM53" s="16"/>
      <c r="UN53" s="16"/>
      <c r="UO53" s="16"/>
      <c r="UP53" s="16"/>
      <c r="UQ53" s="16"/>
      <c r="UR53" s="16"/>
      <c r="US53" s="16"/>
      <c r="UT53" s="16"/>
      <c r="UU53" s="16"/>
      <c r="UV53" s="16"/>
      <c r="UW53" s="16"/>
      <c r="UX53" s="16"/>
      <c r="UY53" s="16"/>
      <c r="UZ53" s="16"/>
      <c r="VA53" s="16"/>
      <c r="VB53" s="16"/>
      <c r="VC53" s="16"/>
      <c r="VD53" s="16"/>
      <c r="VE53" s="16"/>
      <c r="VF53" s="16"/>
      <c r="VG53" s="16"/>
      <c r="VH53" s="16"/>
      <c r="VI53" s="16"/>
      <c r="VJ53" s="16"/>
      <c r="VK53" s="16"/>
      <c r="VL53" s="16"/>
      <c r="VM53" s="16"/>
      <c r="VN53" s="16"/>
      <c r="VO53" s="16"/>
      <c r="VP53" s="16"/>
      <c r="VQ53" s="16"/>
      <c r="VR53" s="16"/>
      <c r="VS53" s="16"/>
      <c r="VT53" s="16"/>
      <c r="VU53" s="16"/>
      <c r="VV53" s="16"/>
      <c r="VW53" s="16"/>
      <c r="VX53" s="16"/>
      <c r="VY53" s="16"/>
      <c r="VZ53" s="16"/>
      <c r="WA53" s="16"/>
      <c r="WB53" s="16"/>
      <c r="WC53" s="16"/>
      <c r="WD53" s="16"/>
      <c r="WE53" s="16"/>
      <c r="WF53" s="16"/>
      <c r="WG53" s="16"/>
      <c r="WH53" s="16"/>
      <c r="WI53" s="16"/>
      <c r="WJ53" s="16"/>
      <c r="WK53" s="16"/>
      <c r="WL53" s="16"/>
      <c r="WM53" s="16"/>
      <c r="WN53" s="16"/>
      <c r="WO53" s="16"/>
      <c r="WP53" s="16"/>
      <c r="WQ53" s="16"/>
      <c r="WR53" s="16"/>
      <c r="WS53" s="16"/>
      <c r="WT53" s="16"/>
      <c r="WU53" s="16"/>
      <c r="WV53" s="16"/>
      <c r="WW53" s="16"/>
      <c r="WX53" s="16"/>
      <c r="WY53" s="16"/>
      <c r="WZ53" s="16"/>
      <c r="XA53" s="16"/>
      <c r="XB53" s="16"/>
      <c r="XC53" s="16"/>
      <c r="XD53" s="16"/>
      <c r="XE53" s="16"/>
      <c r="XF53" s="16"/>
      <c r="XG53" s="16"/>
      <c r="XH53" s="16"/>
      <c r="XI53" s="16"/>
      <c r="XJ53" s="16"/>
      <c r="XK53" s="16"/>
      <c r="XL53" s="16"/>
      <c r="XM53" s="16"/>
      <c r="XN53" s="16"/>
      <c r="XO53" s="16"/>
      <c r="XP53" s="16"/>
      <c r="XQ53" s="16"/>
      <c r="XR53" s="16"/>
      <c r="XS53" s="16"/>
      <c r="XT53" s="16"/>
      <c r="XU53" s="16"/>
      <c r="XV53" s="16"/>
      <c r="XW53" s="16"/>
      <c r="XX53" s="16"/>
      <c r="XY53" s="16"/>
      <c r="XZ53" s="16"/>
      <c r="YA53" s="16"/>
      <c r="YB53" s="16"/>
      <c r="YC53" s="16"/>
      <c r="YD53" s="16"/>
      <c r="YE53" s="16"/>
      <c r="YF53" s="16"/>
      <c r="YG53" s="16"/>
      <c r="YH53" s="16"/>
      <c r="YI53" s="16"/>
      <c r="YJ53" s="16"/>
      <c r="YK53" s="16"/>
      <c r="YL53" s="16"/>
      <c r="YM53" s="16"/>
      <c r="YN53" s="16"/>
      <c r="YO53" s="16"/>
      <c r="YP53" s="16"/>
      <c r="YQ53" s="16"/>
      <c r="YR53" s="16"/>
      <c r="YS53" s="16"/>
      <c r="YT53" s="16"/>
      <c r="YU53" s="16"/>
      <c r="YV53" s="16"/>
      <c r="YW53" s="16"/>
      <c r="YX53" s="16"/>
      <c r="YY53" s="16"/>
      <c r="YZ53" s="16"/>
      <c r="ZA53" s="16"/>
      <c r="ZB53" s="16"/>
      <c r="ZC53" s="16"/>
      <c r="ZD53" s="16"/>
      <c r="ZE53" s="16"/>
      <c r="ZF53" s="16"/>
      <c r="ZG53" s="16"/>
      <c r="ZH53" s="16"/>
      <c r="ZI53" s="16"/>
      <c r="ZJ53" s="16"/>
      <c r="ZK53" s="16"/>
      <c r="ZL53" s="16"/>
      <c r="ZM53" s="16"/>
      <c r="ZN53" s="16"/>
      <c r="ZO53" s="16"/>
      <c r="ZP53" s="16"/>
      <c r="ZQ53" s="16"/>
      <c r="ZR53" s="16"/>
      <c r="ZS53" s="16"/>
      <c r="ZT53" s="16"/>
      <c r="ZU53" s="16"/>
      <c r="ZV53" s="16"/>
      <c r="ZW53" s="16"/>
      <c r="ZX53" s="16"/>
      <c r="ZY53" s="16"/>
      <c r="ZZ53" s="16"/>
      <c r="AAA53" s="16"/>
      <c r="AAB53" s="16"/>
      <c r="AAC53" s="16"/>
      <c r="AAD53" s="16"/>
      <c r="AAE53" s="16"/>
      <c r="AAF53" s="16"/>
      <c r="AAG53" s="16"/>
      <c r="AAH53" s="16"/>
      <c r="AAI53" s="16"/>
      <c r="AAJ53" s="16"/>
      <c r="AAK53" s="16"/>
      <c r="AAL53" s="16"/>
      <c r="AAM53" s="16"/>
      <c r="AAN53" s="16"/>
      <c r="AAO53" s="16"/>
      <c r="AAP53" s="16"/>
      <c r="AAQ53" s="16"/>
      <c r="AAR53" s="16"/>
      <c r="AAS53" s="16"/>
      <c r="AAT53" s="16"/>
      <c r="AAU53" s="16"/>
      <c r="AAV53" s="16"/>
      <c r="AAW53" s="16"/>
      <c r="AAX53" s="16"/>
      <c r="AAY53" s="16"/>
      <c r="AAZ53" s="16"/>
      <c r="ABA53" s="16"/>
      <c r="ABB53" s="16"/>
      <c r="ABC53" s="16"/>
      <c r="ABD53" s="16"/>
      <c r="ABE53" s="16"/>
      <c r="ABF53" s="16"/>
      <c r="ABG53" s="16"/>
      <c r="ABH53" s="16"/>
      <c r="ABI53" s="16"/>
      <c r="ABJ53" s="16"/>
      <c r="ABK53" s="16"/>
      <c r="ABL53" s="16"/>
      <c r="ABM53" s="16"/>
      <c r="ABN53" s="16"/>
      <c r="ABO53" s="16"/>
      <c r="ABP53" s="16"/>
      <c r="ABQ53" s="16"/>
      <c r="ABR53" s="16"/>
      <c r="ABS53" s="16"/>
      <c r="ABT53" s="16"/>
      <c r="ABU53" s="16"/>
      <c r="ABV53" s="16"/>
      <c r="ABW53" s="16"/>
      <c r="ABX53" s="16"/>
      <c r="ABY53" s="16"/>
      <c r="ABZ53" s="16"/>
      <c r="ACA53" s="16"/>
      <c r="ACB53" s="16"/>
      <c r="ACC53" s="16"/>
      <c r="ACD53" s="16"/>
      <c r="ACE53" s="16"/>
      <c r="ACF53" s="16"/>
      <c r="ACG53" s="16"/>
      <c r="ACH53" s="16"/>
      <c r="ACI53" s="16"/>
      <c r="ACJ53" s="16"/>
      <c r="ACK53" s="16"/>
      <c r="ACL53" s="16"/>
      <c r="ACM53" s="16"/>
      <c r="ACN53" s="16"/>
      <c r="ACO53" s="16"/>
      <c r="ACP53" s="16"/>
      <c r="ACQ53" s="16"/>
      <c r="ACR53" s="16"/>
      <c r="ACS53" s="16"/>
      <c r="ACT53" s="16"/>
      <c r="ACU53" s="16"/>
      <c r="ACV53" s="16"/>
      <c r="ACW53" s="16"/>
      <c r="ACX53" s="16"/>
      <c r="ACY53" s="16"/>
      <c r="ACZ53" s="16"/>
      <c r="ADA53" s="16"/>
      <c r="ADB53" s="16"/>
      <c r="ADC53" s="16"/>
      <c r="ADD53" s="16"/>
      <c r="ADE53" s="16"/>
      <c r="ADF53" s="16"/>
      <c r="ADG53" s="16"/>
      <c r="ADH53" s="16"/>
      <c r="ADI53" s="16"/>
      <c r="ADJ53" s="16"/>
      <c r="ADK53" s="16"/>
      <c r="ADL53" s="16"/>
      <c r="ADM53" s="16"/>
      <c r="ADN53" s="16"/>
      <c r="ADO53" s="16"/>
      <c r="ADP53" s="16"/>
      <c r="ADQ53" s="16"/>
      <c r="ADR53" s="16"/>
      <c r="ADS53" s="16"/>
      <c r="ADT53" s="16"/>
      <c r="ADU53" s="16"/>
      <c r="ADV53" s="16"/>
      <c r="ADW53" s="16"/>
      <c r="ADX53" s="16"/>
      <c r="ADY53" s="16"/>
      <c r="ADZ53" s="16"/>
      <c r="AEA53" s="16"/>
      <c r="AEB53" s="16"/>
      <c r="AEC53" s="16"/>
      <c r="AED53" s="16"/>
      <c r="AEE53" s="16"/>
      <c r="AEF53" s="16"/>
      <c r="AEG53" s="16"/>
      <c r="AEH53" s="16"/>
      <c r="AEI53" s="16"/>
      <c r="AEJ53" s="16"/>
      <c r="AEK53" s="16"/>
      <c r="AEL53" s="16"/>
      <c r="AEM53" s="16"/>
      <c r="AEN53" s="16"/>
      <c r="AEO53" s="16"/>
      <c r="AEP53" s="16"/>
      <c r="AEQ53" s="16"/>
      <c r="AER53" s="16"/>
      <c r="AES53" s="16"/>
      <c r="AET53" s="16"/>
      <c r="AEU53" s="16"/>
      <c r="AEV53" s="16"/>
      <c r="AEW53" s="16"/>
      <c r="AEX53" s="16"/>
      <c r="AEY53" s="16"/>
      <c r="AEZ53" s="16"/>
      <c r="AFA53" s="16"/>
      <c r="AFB53" s="16"/>
      <c r="AFC53" s="16"/>
      <c r="AFD53" s="16"/>
      <c r="AFE53" s="16"/>
      <c r="AFF53" s="16"/>
      <c r="AFG53" s="16"/>
      <c r="AFH53" s="16"/>
      <c r="AFI53" s="16"/>
      <c r="AFJ53" s="16"/>
      <c r="AFK53" s="16"/>
      <c r="AFL53" s="16"/>
      <c r="AFM53" s="16"/>
      <c r="AFN53" s="16"/>
      <c r="AFO53" s="16"/>
      <c r="AFP53" s="16"/>
      <c r="AFQ53" s="16"/>
      <c r="AFR53" s="16"/>
      <c r="AFS53" s="16"/>
      <c r="AFT53" s="16"/>
      <c r="AFU53" s="16"/>
      <c r="AFV53" s="16"/>
      <c r="AFW53" s="16"/>
      <c r="AFX53" s="16"/>
      <c r="AFY53" s="16"/>
      <c r="AFZ53" s="16"/>
      <c r="AGA53" s="16"/>
      <c r="AGB53" s="16"/>
      <c r="AGC53" s="16"/>
      <c r="AGD53" s="16"/>
      <c r="AGE53" s="16"/>
      <c r="AGF53" s="16"/>
      <c r="AGG53" s="16"/>
      <c r="AGH53" s="16"/>
      <c r="AGI53" s="16"/>
      <c r="AGJ53" s="16"/>
      <c r="AGK53" s="16"/>
      <c r="AGL53" s="16"/>
      <c r="AGM53" s="16"/>
      <c r="AGN53" s="16"/>
      <c r="AGO53" s="16"/>
      <c r="AGP53" s="16"/>
      <c r="AGQ53" s="16"/>
      <c r="AGR53" s="16"/>
      <c r="AGS53" s="16"/>
      <c r="AGT53" s="16"/>
      <c r="AGU53" s="16"/>
      <c r="AGV53" s="16"/>
      <c r="AGW53" s="16"/>
      <c r="AGX53" s="16"/>
      <c r="AGY53" s="16"/>
      <c r="AGZ53" s="16"/>
      <c r="AHA53" s="16"/>
      <c r="AHB53" s="16"/>
      <c r="AHC53" s="16"/>
      <c r="AHD53" s="16"/>
      <c r="AHE53" s="16"/>
      <c r="AHF53" s="16"/>
      <c r="AHG53" s="16"/>
      <c r="AHH53" s="16"/>
      <c r="AHI53" s="16"/>
      <c r="AHJ53" s="16"/>
      <c r="AHK53" s="16"/>
      <c r="AHL53" s="16"/>
      <c r="AHM53" s="16"/>
      <c r="AHN53" s="16"/>
      <c r="AHO53" s="16"/>
      <c r="AHP53" s="16"/>
      <c r="AHQ53" s="16"/>
      <c r="AHR53" s="16"/>
      <c r="AHS53" s="16"/>
      <c r="AHT53" s="16"/>
      <c r="AHU53" s="16"/>
      <c r="AHV53" s="16"/>
      <c r="AHW53" s="16"/>
      <c r="AHX53" s="16"/>
      <c r="AHY53" s="16"/>
      <c r="AHZ53" s="16"/>
      <c r="AIA53" s="16"/>
      <c r="AIB53" s="16"/>
      <c r="AIC53" s="16"/>
      <c r="AID53" s="16"/>
      <c r="AIE53" s="16"/>
      <c r="AIF53" s="16"/>
      <c r="AIG53" s="16"/>
      <c r="AIH53" s="16"/>
      <c r="AII53" s="16"/>
      <c r="AIJ53" s="16"/>
      <c r="AIK53" s="16"/>
      <c r="AIL53" s="16"/>
      <c r="AIM53" s="16"/>
      <c r="AIN53" s="16"/>
      <c r="AIO53" s="16"/>
      <c r="AIP53" s="16"/>
      <c r="AIQ53" s="16"/>
      <c r="AIR53" s="16"/>
      <c r="AIS53" s="16"/>
      <c r="AIT53" s="16"/>
      <c r="AIU53" s="16"/>
      <c r="AIV53" s="16"/>
      <c r="AIW53" s="16"/>
      <c r="AIX53" s="16"/>
      <c r="AIY53" s="16"/>
      <c r="AIZ53" s="16"/>
      <c r="AJA53" s="16"/>
      <c r="AJB53" s="16"/>
      <c r="AJC53" s="16"/>
      <c r="AJD53" s="16"/>
      <c r="AJE53" s="16"/>
      <c r="AJF53" s="16"/>
      <c r="AJG53" s="16"/>
      <c r="AJH53" s="16"/>
      <c r="AJI53" s="16"/>
      <c r="AJJ53" s="16"/>
      <c r="AJK53" s="16"/>
      <c r="AJL53" s="16"/>
      <c r="AJM53" s="16"/>
      <c r="AJN53" s="16"/>
      <c r="AJO53" s="16"/>
      <c r="AJP53" s="16"/>
      <c r="AJQ53" s="16"/>
      <c r="AJR53" s="16"/>
      <c r="AJS53" s="16"/>
      <c r="AJT53" s="16"/>
      <c r="AJU53" s="16"/>
      <c r="AJV53" s="16"/>
      <c r="AJW53" s="16"/>
      <c r="AJX53" s="16"/>
      <c r="AJY53" s="16"/>
      <c r="AJZ53" s="16"/>
      <c r="AKA53" s="16"/>
      <c r="AKB53" s="16"/>
      <c r="AKC53" s="16"/>
      <c r="AKD53" s="16"/>
      <c r="AKE53" s="16"/>
      <c r="AKF53" s="16"/>
      <c r="AKG53" s="16"/>
      <c r="AKH53" s="16"/>
      <c r="AKI53" s="16"/>
      <c r="AKJ53" s="16"/>
      <c r="AKK53" s="16"/>
      <c r="AKL53" s="16"/>
      <c r="AKM53" s="16"/>
      <c r="AKN53" s="16"/>
      <c r="AKO53" s="16"/>
      <c r="AKP53" s="16"/>
      <c r="AKQ53" s="16"/>
      <c r="AKR53" s="16"/>
      <c r="AKS53" s="16"/>
      <c r="AKT53" s="16"/>
      <c r="AKU53" s="16"/>
      <c r="AKV53" s="16"/>
      <c r="AKW53" s="16"/>
      <c r="AKX53" s="16"/>
      <c r="AKY53" s="16"/>
      <c r="AKZ53" s="16"/>
      <c r="ALA53" s="16"/>
      <c r="ALB53" s="16"/>
      <c r="ALC53" s="16"/>
      <c r="ALD53" s="16"/>
      <c r="ALE53" s="16"/>
      <c r="ALF53" s="16"/>
      <c r="ALG53" s="16"/>
      <c r="ALH53" s="16"/>
      <c r="ALI53" s="16"/>
      <c r="ALJ53" s="16"/>
      <c r="ALK53" s="16"/>
      <c r="ALL53" s="16"/>
      <c r="ALM53" s="16"/>
      <c r="ALN53" s="16"/>
      <c r="ALO53" s="16"/>
      <c r="ALP53" s="16"/>
      <c r="ALQ53" s="16"/>
      <c r="ALR53" s="16"/>
      <c r="ALS53" s="16"/>
      <c r="ALT53" s="16"/>
      <c r="ALU53" s="16"/>
      <c r="ALV53" s="16"/>
      <c r="ALW53" s="16"/>
      <c r="ALX53" s="16"/>
      <c r="ALY53" s="16"/>
      <c r="ALZ53" s="16"/>
      <c r="AMA53" s="16"/>
      <c r="AMB53" s="16"/>
      <c r="AMC53" s="16"/>
      <c r="AMD53" s="16"/>
      <c r="AME53" s="16"/>
      <c r="AMF53" s="16"/>
      <c r="AMG53" s="16"/>
      <c r="AMH53" s="16"/>
      <c r="AMI53" s="16"/>
      <c r="AMJ53" s="16"/>
      <c r="AMK53" s="16"/>
      <c r="AML53" s="16"/>
      <c r="AMM53" s="16"/>
      <c r="AMN53" s="16"/>
      <c r="AMO53" s="16"/>
      <c r="AMP53" s="16"/>
    </row>
    <row r="54" spans="1:1030" s="15" customFormat="1" ht="13.95" customHeight="1" x14ac:dyDescent="0.3">
      <c r="A54" s="31">
        <v>44</v>
      </c>
      <c r="B54" s="56">
        <v>51</v>
      </c>
      <c r="C54" s="80" t="s">
        <v>51</v>
      </c>
      <c r="D54" s="83">
        <f t="shared" si="34"/>
        <v>154</v>
      </c>
      <c r="E54" s="55">
        <v>97</v>
      </c>
      <c r="F54" s="55">
        <v>57</v>
      </c>
      <c r="G54" s="56">
        <v>1</v>
      </c>
      <c r="H54" s="56">
        <v>1</v>
      </c>
      <c r="I54" s="56">
        <v>2</v>
      </c>
      <c r="J54" s="56">
        <v>4</v>
      </c>
      <c r="K54" s="56">
        <v>2</v>
      </c>
      <c r="L54" s="56">
        <v>3</v>
      </c>
      <c r="M54" s="56">
        <v>3</v>
      </c>
      <c r="N54" s="56">
        <v>1</v>
      </c>
      <c r="O54" s="56">
        <v>1</v>
      </c>
      <c r="P54" s="56">
        <v>2</v>
      </c>
      <c r="Q54" s="56">
        <v>4</v>
      </c>
      <c r="R54" s="56">
        <v>2</v>
      </c>
      <c r="S54" s="56">
        <v>3</v>
      </c>
      <c r="T54" s="56">
        <v>4</v>
      </c>
      <c r="U54" s="56">
        <v>4</v>
      </c>
      <c r="V54" s="56">
        <v>4</v>
      </c>
      <c r="W54" s="56">
        <v>3</v>
      </c>
      <c r="X54" s="61">
        <f t="shared" si="32"/>
        <v>44</v>
      </c>
      <c r="Y54" s="56">
        <v>1</v>
      </c>
      <c r="Z54" s="56">
        <v>1</v>
      </c>
      <c r="AA54" s="56">
        <v>2</v>
      </c>
      <c r="AB54" s="56">
        <v>4</v>
      </c>
      <c r="AC54" s="56">
        <v>5</v>
      </c>
      <c r="AD54" s="56">
        <v>3</v>
      </c>
      <c r="AE54" s="56">
        <v>4</v>
      </c>
      <c r="AF54" s="56">
        <v>4</v>
      </c>
      <c r="AG54" s="56">
        <v>3</v>
      </c>
      <c r="AH54" s="56">
        <v>3</v>
      </c>
      <c r="AI54" s="56">
        <v>3</v>
      </c>
      <c r="AJ54" s="56">
        <v>3</v>
      </c>
      <c r="AK54" s="56">
        <v>3</v>
      </c>
      <c r="AL54" s="56">
        <v>2</v>
      </c>
      <c r="AM54" s="56">
        <v>1</v>
      </c>
      <c r="AN54" s="56">
        <v>3</v>
      </c>
      <c r="AO54" s="56">
        <v>2</v>
      </c>
      <c r="AP54" s="61">
        <f t="shared" si="33"/>
        <v>47</v>
      </c>
      <c r="AQ54" s="61">
        <f t="shared" si="35"/>
        <v>45.5</v>
      </c>
      <c r="AR54" s="56">
        <f t="shared" si="21"/>
        <v>82</v>
      </c>
      <c r="AS54" s="56">
        <v>60</v>
      </c>
      <c r="AT54" s="56">
        <v>22</v>
      </c>
      <c r="AU54" s="56">
        <v>1</v>
      </c>
      <c r="AV54" s="56">
        <v>1</v>
      </c>
      <c r="AW54" s="56">
        <v>2</v>
      </c>
      <c r="AX54" s="56">
        <v>3</v>
      </c>
      <c r="AY54" s="56">
        <v>3</v>
      </c>
      <c r="AZ54" s="56">
        <v>2</v>
      </c>
      <c r="BA54" s="56">
        <v>1</v>
      </c>
      <c r="BB54" s="56">
        <v>2</v>
      </c>
      <c r="BC54" s="56">
        <v>1</v>
      </c>
      <c r="BD54" s="56">
        <v>5</v>
      </c>
      <c r="BE54" s="56">
        <v>4</v>
      </c>
      <c r="BF54" s="56">
        <v>5</v>
      </c>
      <c r="BG54" s="56">
        <v>4</v>
      </c>
      <c r="BH54" s="56">
        <v>3</v>
      </c>
      <c r="BI54" s="56">
        <v>5</v>
      </c>
      <c r="BJ54" s="56">
        <v>5</v>
      </c>
      <c r="BK54" s="56">
        <v>4</v>
      </c>
      <c r="BL54" s="56">
        <v>4</v>
      </c>
      <c r="BM54" s="61">
        <f>SUM(AU54:BL54)</f>
        <v>55</v>
      </c>
      <c r="BN54" s="56">
        <v>1</v>
      </c>
      <c r="BO54" s="56">
        <v>1</v>
      </c>
      <c r="BP54" s="56">
        <v>2</v>
      </c>
      <c r="BQ54" s="56">
        <v>4</v>
      </c>
      <c r="BR54" s="56">
        <v>4</v>
      </c>
      <c r="BS54" s="56">
        <v>4</v>
      </c>
      <c r="BT54" s="56">
        <v>3</v>
      </c>
      <c r="BU54" s="56">
        <v>3</v>
      </c>
      <c r="BV54" s="56">
        <v>1</v>
      </c>
      <c r="BW54" s="56">
        <v>4</v>
      </c>
      <c r="BX54" s="56">
        <v>4</v>
      </c>
      <c r="BY54" s="56">
        <v>5</v>
      </c>
      <c r="BZ54" s="56">
        <v>4</v>
      </c>
      <c r="CA54" s="56">
        <v>4</v>
      </c>
      <c r="CB54" s="56">
        <v>5</v>
      </c>
      <c r="CC54" s="56">
        <v>4</v>
      </c>
      <c r="CD54" s="56">
        <v>2</v>
      </c>
      <c r="CE54" s="56">
        <v>4</v>
      </c>
      <c r="CF54" s="61">
        <f>SUM(SUM(BN54:CE54))</f>
        <v>59</v>
      </c>
      <c r="CG54" s="61">
        <f t="shared" si="31"/>
        <v>57</v>
      </c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61"/>
      <c r="DO54" s="84"/>
      <c r="DP54" s="72">
        <f t="shared" si="26"/>
        <v>50.768156424581008</v>
      </c>
      <c r="DQ54" s="61">
        <f t="shared" si="29"/>
        <v>49.039106145251395</v>
      </c>
      <c r="DR54" s="61">
        <f t="shared" si="30"/>
        <v>52.497206703910614</v>
      </c>
      <c r="DS54" s="61">
        <f t="shared" si="24"/>
        <v>-3.4581005586592184</v>
      </c>
      <c r="DT54" s="74">
        <f t="shared" si="8"/>
        <v>4.8164962591964011E-2</v>
      </c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  <c r="PQ54" s="16"/>
      <c r="PR54" s="16"/>
      <c r="PS54" s="16"/>
      <c r="PT54" s="16"/>
      <c r="PU54" s="16"/>
      <c r="PV54" s="16"/>
      <c r="PW54" s="16"/>
      <c r="PX54" s="16"/>
      <c r="PY54" s="16"/>
      <c r="PZ54" s="16"/>
      <c r="QA54" s="16"/>
      <c r="QB54" s="16"/>
      <c r="QC54" s="16"/>
      <c r="QD54" s="16"/>
      <c r="QE54" s="16"/>
      <c r="QF54" s="16"/>
      <c r="QG54" s="16"/>
      <c r="QH54" s="16"/>
      <c r="QI54" s="16"/>
      <c r="QJ54" s="16"/>
      <c r="QK54" s="16"/>
      <c r="QL54" s="16"/>
      <c r="QM54" s="16"/>
      <c r="QN54" s="16"/>
      <c r="QO54" s="16"/>
      <c r="QP54" s="16"/>
      <c r="QQ54" s="16"/>
      <c r="QR54" s="16"/>
      <c r="QS54" s="16"/>
      <c r="QT54" s="16"/>
      <c r="QU54" s="16"/>
      <c r="QV54" s="16"/>
      <c r="QW54" s="16"/>
      <c r="QX54" s="16"/>
      <c r="QY54" s="16"/>
      <c r="QZ54" s="16"/>
      <c r="RA54" s="16"/>
      <c r="RB54" s="16"/>
      <c r="RC54" s="16"/>
      <c r="RD54" s="16"/>
      <c r="RE54" s="16"/>
      <c r="RF54" s="16"/>
      <c r="RG54" s="16"/>
      <c r="RH54" s="16"/>
      <c r="RI54" s="16"/>
      <c r="RJ54" s="16"/>
      <c r="RK54" s="16"/>
      <c r="RL54" s="16"/>
      <c r="RM54" s="16"/>
      <c r="RN54" s="16"/>
      <c r="RO54" s="16"/>
      <c r="RP54" s="16"/>
      <c r="RQ54" s="16"/>
      <c r="RR54" s="16"/>
      <c r="RS54" s="16"/>
      <c r="RT54" s="16"/>
      <c r="RU54" s="16"/>
      <c r="RV54" s="16"/>
      <c r="RW54" s="16"/>
      <c r="RX54" s="16"/>
      <c r="RY54" s="16"/>
      <c r="RZ54" s="16"/>
      <c r="SA54" s="16"/>
      <c r="SB54" s="16"/>
      <c r="SC54" s="16"/>
      <c r="SD54" s="16"/>
      <c r="SE54" s="16"/>
      <c r="SF54" s="16"/>
      <c r="SG54" s="16"/>
      <c r="SH54" s="16"/>
      <c r="SI54" s="16"/>
      <c r="SJ54" s="16"/>
      <c r="SK54" s="16"/>
      <c r="SL54" s="16"/>
      <c r="SM54" s="16"/>
      <c r="SN54" s="16"/>
      <c r="SO54" s="16"/>
      <c r="SP54" s="16"/>
      <c r="SQ54" s="16"/>
      <c r="SR54" s="16"/>
      <c r="SS54" s="16"/>
      <c r="ST54" s="16"/>
      <c r="SU54" s="16"/>
      <c r="SV54" s="16"/>
      <c r="SW54" s="16"/>
      <c r="SX54" s="16"/>
      <c r="SY54" s="16"/>
      <c r="SZ54" s="16"/>
      <c r="TA54" s="16"/>
      <c r="TB54" s="16"/>
      <c r="TC54" s="16"/>
      <c r="TD54" s="16"/>
      <c r="TE54" s="16"/>
      <c r="TF54" s="16"/>
      <c r="TG54" s="16"/>
      <c r="TH54" s="16"/>
      <c r="TI54" s="16"/>
      <c r="TJ54" s="16"/>
      <c r="TK54" s="16"/>
      <c r="TL54" s="16"/>
      <c r="TM54" s="16"/>
      <c r="TN54" s="16"/>
      <c r="TO54" s="16"/>
      <c r="TP54" s="16"/>
      <c r="TQ54" s="16"/>
      <c r="TR54" s="16"/>
      <c r="TS54" s="16"/>
      <c r="TT54" s="16"/>
      <c r="TU54" s="16"/>
      <c r="TV54" s="16"/>
      <c r="TW54" s="16"/>
      <c r="TX54" s="16"/>
      <c r="TY54" s="16"/>
      <c r="TZ54" s="16"/>
      <c r="UA54" s="16"/>
      <c r="UB54" s="16"/>
      <c r="UC54" s="16"/>
      <c r="UD54" s="16"/>
      <c r="UE54" s="16"/>
      <c r="UF54" s="16"/>
      <c r="UG54" s="16"/>
      <c r="UH54" s="16"/>
      <c r="UI54" s="16"/>
      <c r="UJ54" s="16"/>
      <c r="UK54" s="16"/>
      <c r="UL54" s="16"/>
      <c r="UM54" s="16"/>
      <c r="UN54" s="16"/>
      <c r="UO54" s="16"/>
      <c r="UP54" s="16"/>
      <c r="UQ54" s="16"/>
      <c r="UR54" s="16"/>
      <c r="US54" s="16"/>
      <c r="UT54" s="16"/>
      <c r="UU54" s="16"/>
      <c r="UV54" s="16"/>
      <c r="UW54" s="16"/>
      <c r="UX54" s="16"/>
      <c r="UY54" s="16"/>
      <c r="UZ54" s="16"/>
      <c r="VA54" s="16"/>
      <c r="VB54" s="16"/>
      <c r="VC54" s="16"/>
      <c r="VD54" s="16"/>
      <c r="VE54" s="16"/>
      <c r="VF54" s="16"/>
      <c r="VG54" s="16"/>
      <c r="VH54" s="16"/>
      <c r="VI54" s="16"/>
      <c r="VJ54" s="16"/>
      <c r="VK54" s="16"/>
      <c r="VL54" s="16"/>
      <c r="VM54" s="16"/>
      <c r="VN54" s="16"/>
      <c r="VO54" s="16"/>
      <c r="VP54" s="16"/>
      <c r="VQ54" s="16"/>
      <c r="VR54" s="16"/>
      <c r="VS54" s="16"/>
      <c r="VT54" s="16"/>
      <c r="VU54" s="16"/>
      <c r="VV54" s="16"/>
      <c r="VW54" s="16"/>
      <c r="VX54" s="16"/>
      <c r="VY54" s="16"/>
      <c r="VZ54" s="16"/>
      <c r="WA54" s="16"/>
      <c r="WB54" s="16"/>
      <c r="WC54" s="16"/>
      <c r="WD54" s="16"/>
      <c r="WE54" s="16"/>
      <c r="WF54" s="16"/>
      <c r="WG54" s="16"/>
      <c r="WH54" s="16"/>
      <c r="WI54" s="16"/>
      <c r="WJ54" s="16"/>
      <c r="WK54" s="16"/>
      <c r="WL54" s="16"/>
      <c r="WM54" s="16"/>
      <c r="WN54" s="16"/>
      <c r="WO54" s="16"/>
      <c r="WP54" s="16"/>
      <c r="WQ54" s="16"/>
      <c r="WR54" s="16"/>
      <c r="WS54" s="16"/>
      <c r="WT54" s="16"/>
      <c r="WU54" s="16"/>
      <c r="WV54" s="16"/>
      <c r="WW54" s="16"/>
      <c r="WX54" s="16"/>
      <c r="WY54" s="16"/>
      <c r="WZ54" s="16"/>
      <c r="XA54" s="16"/>
      <c r="XB54" s="16"/>
      <c r="XC54" s="16"/>
      <c r="XD54" s="16"/>
      <c r="XE54" s="16"/>
      <c r="XF54" s="16"/>
      <c r="XG54" s="16"/>
      <c r="XH54" s="16"/>
      <c r="XI54" s="16"/>
      <c r="XJ54" s="16"/>
      <c r="XK54" s="16"/>
      <c r="XL54" s="16"/>
      <c r="XM54" s="16"/>
      <c r="XN54" s="16"/>
      <c r="XO54" s="16"/>
      <c r="XP54" s="16"/>
      <c r="XQ54" s="16"/>
      <c r="XR54" s="16"/>
      <c r="XS54" s="16"/>
      <c r="XT54" s="16"/>
      <c r="XU54" s="16"/>
      <c r="XV54" s="16"/>
      <c r="XW54" s="16"/>
      <c r="XX54" s="16"/>
      <c r="XY54" s="16"/>
      <c r="XZ54" s="16"/>
      <c r="YA54" s="16"/>
      <c r="YB54" s="16"/>
      <c r="YC54" s="16"/>
      <c r="YD54" s="16"/>
      <c r="YE54" s="16"/>
      <c r="YF54" s="16"/>
      <c r="YG54" s="16"/>
      <c r="YH54" s="16"/>
      <c r="YI54" s="16"/>
      <c r="YJ54" s="16"/>
      <c r="YK54" s="16"/>
      <c r="YL54" s="16"/>
      <c r="YM54" s="16"/>
      <c r="YN54" s="16"/>
      <c r="YO54" s="16"/>
      <c r="YP54" s="16"/>
      <c r="YQ54" s="16"/>
      <c r="YR54" s="16"/>
      <c r="YS54" s="16"/>
      <c r="YT54" s="16"/>
      <c r="YU54" s="16"/>
      <c r="YV54" s="16"/>
      <c r="YW54" s="16"/>
      <c r="YX54" s="16"/>
      <c r="YY54" s="16"/>
      <c r="YZ54" s="16"/>
      <c r="ZA54" s="16"/>
      <c r="ZB54" s="16"/>
      <c r="ZC54" s="16"/>
      <c r="ZD54" s="16"/>
      <c r="ZE54" s="16"/>
      <c r="ZF54" s="16"/>
      <c r="ZG54" s="16"/>
      <c r="ZH54" s="16"/>
      <c r="ZI54" s="16"/>
      <c r="ZJ54" s="16"/>
      <c r="ZK54" s="16"/>
      <c r="ZL54" s="16"/>
      <c r="ZM54" s="16"/>
      <c r="ZN54" s="16"/>
      <c r="ZO54" s="16"/>
      <c r="ZP54" s="16"/>
      <c r="ZQ54" s="16"/>
      <c r="ZR54" s="16"/>
      <c r="ZS54" s="16"/>
      <c r="ZT54" s="16"/>
      <c r="ZU54" s="16"/>
      <c r="ZV54" s="16"/>
      <c r="ZW54" s="16"/>
      <c r="ZX54" s="16"/>
      <c r="ZY54" s="16"/>
      <c r="ZZ54" s="16"/>
      <c r="AAA54" s="16"/>
      <c r="AAB54" s="16"/>
      <c r="AAC54" s="16"/>
      <c r="AAD54" s="16"/>
      <c r="AAE54" s="16"/>
      <c r="AAF54" s="16"/>
      <c r="AAG54" s="16"/>
      <c r="AAH54" s="16"/>
      <c r="AAI54" s="16"/>
      <c r="AAJ54" s="16"/>
      <c r="AAK54" s="16"/>
      <c r="AAL54" s="16"/>
      <c r="AAM54" s="16"/>
      <c r="AAN54" s="16"/>
      <c r="AAO54" s="16"/>
      <c r="AAP54" s="16"/>
      <c r="AAQ54" s="16"/>
      <c r="AAR54" s="16"/>
      <c r="AAS54" s="16"/>
      <c r="AAT54" s="16"/>
      <c r="AAU54" s="16"/>
      <c r="AAV54" s="16"/>
      <c r="AAW54" s="16"/>
      <c r="AAX54" s="16"/>
      <c r="AAY54" s="16"/>
      <c r="AAZ54" s="16"/>
      <c r="ABA54" s="16"/>
      <c r="ABB54" s="16"/>
      <c r="ABC54" s="16"/>
      <c r="ABD54" s="16"/>
      <c r="ABE54" s="16"/>
      <c r="ABF54" s="16"/>
      <c r="ABG54" s="16"/>
      <c r="ABH54" s="16"/>
      <c r="ABI54" s="16"/>
      <c r="ABJ54" s="16"/>
      <c r="ABK54" s="16"/>
      <c r="ABL54" s="16"/>
      <c r="ABM54" s="16"/>
      <c r="ABN54" s="16"/>
      <c r="ABO54" s="16"/>
      <c r="ABP54" s="16"/>
      <c r="ABQ54" s="16"/>
      <c r="ABR54" s="16"/>
      <c r="ABS54" s="16"/>
      <c r="ABT54" s="16"/>
      <c r="ABU54" s="16"/>
      <c r="ABV54" s="16"/>
      <c r="ABW54" s="16"/>
      <c r="ABX54" s="16"/>
      <c r="ABY54" s="16"/>
      <c r="ABZ54" s="16"/>
      <c r="ACA54" s="16"/>
      <c r="ACB54" s="16"/>
      <c r="ACC54" s="16"/>
      <c r="ACD54" s="16"/>
      <c r="ACE54" s="16"/>
      <c r="ACF54" s="16"/>
      <c r="ACG54" s="16"/>
      <c r="ACH54" s="16"/>
      <c r="ACI54" s="16"/>
      <c r="ACJ54" s="16"/>
      <c r="ACK54" s="16"/>
      <c r="ACL54" s="16"/>
      <c r="ACM54" s="16"/>
      <c r="ACN54" s="16"/>
      <c r="ACO54" s="16"/>
      <c r="ACP54" s="16"/>
      <c r="ACQ54" s="16"/>
      <c r="ACR54" s="16"/>
      <c r="ACS54" s="16"/>
      <c r="ACT54" s="16"/>
      <c r="ACU54" s="16"/>
      <c r="ACV54" s="16"/>
      <c r="ACW54" s="16"/>
      <c r="ACX54" s="16"/>
      <c r="ACY54" s="16"/>
      <c r="ACZ54" s="16"/>
      <c r="ADA54" s="16"/>
      <c r="ADB54" s="16"/>
      <c r="ADC54" s="16"/>
      <c r="ADD54" s="16"/>
      <c r="ADE54" s="16"/>
      <c r="ADF54" s="16"/>
      <c r="ADG54" s="16"/>
      <c r="ADH54" s="16"/>
      <c r="ADI54" s="16"/>
      <c r="ADJ54" s="16"/>
      <c r="ADK54" s="16"/>
      <c r="ADL54" s="16"/>
      <c r="ADM54" s="16"/>
      <c r="ADN54" s="16"/>
      <c r="ADO54" s="16"/>
      <c r="ADP54" s="16"/>
      <c r="ADQ54" s="16"/>
      <c r="ADR54" s="16"/>
      <c r="ADS54" s="16"/>
      <c r="ADT54" s="16"/>
      <c r="ADU54" s="16"/>
      <c r="ADV54" s="16"/>
      <c r="ADW54" s="16"/>
      <c r="ADX54" s="16"/>
      <c r="ADY54" s="16"/>
      <c r="ADZ54" s="16"/>
      <c r="AEA54" s="16"/>
      <c r="AEB54" s="16"/>
      <c r="AEC54" s="16"/>
      <c r="AED54" s="16"/>
      <c r="AEE54" s="16"/>
      <c r="AEF54" s="16"/>
      <c r="AEG54" s="16"/>
      <c r="AEH54" s="16"/>
      <c r="AEI54" s="16"/>
      <c r="AEJ54" s="16"/>
      <c r="AEK54" s="16"/>
      <c r="AEL54" s="16"/>
      <c r="AEM54" s="16"/>
      <c r="AEN54" s="16"/>
      <c r="AEO54" s="16"/>
      <c r="AEP54" s="16"/>
      <c r="AEQ54" s="16"/>
      <c r="AER54" s="16"/>
      <c r="AES54" s="16"/>
      <c r="AET54" s="16"/>
      <c r="AEU54" s="16"/>
      <c r="AEV54" s="16"/>
      <c r="AEW54" s="16"/>
      <c r="AEX54" s="16"/>
      <c r="AEY54" s="16"/>
      <c r="AEZ54" s="16"/>
      <c r="AFA54" s="16"/>
      <c r="AFB54" s="16"/>
      <c r="AFC54" s="16"/>
      <c r="AFD54" s="16"/>
      <c r="AFE54" s="16"/>
      <c r="AFF54" s="16"/>
      <c r="AFG54" s="16"/>
      <c r="AFH54" s="16"/>
      <c r="AFI54" s="16"/>
      <c r="AFJ54" s="16"/>
      <c r="AFK54" s="16"/>
      <c r="AFL54" s="16"/>
      <c r="AFM54" s="16"/>
      <c r="AFN54" s="16"/>
      <c r="AFO54" s="16"/>
      <c r="AFP54" s="16"/>
      <c r="AFQ54" s="16"/>
      <c r="AFR54" s="16"/>
      <c r="AFS54" s="16"/>
      <c r="AFT54" s="16"/>
      <c r="AFU54" s="16"/>
      <c r="AFV54" s="16"/>
      <c r="AFW54" s="16"/>
      <c r="AFX54" s="16"/>
      <c r="AFY54" s="16"/>
      <c r="AFZ54" s="16"/>
      <c r="AGA54" s="16"/>
      <c r="AGB54" s="16"/>
      <c r="AGC54" s="16"/>
      <c r="AGD54" s="16"/>
      <c r="AGE54" s="16"/>
      <c r="AGF54" s="16"/>
      <c r="AGG54" s="16"/>
      <c r="AGH54" s="16"/>
      <c r="AGI54" s="16"/>
      <c r="AGJ54" s="16"/>
      <c r="AGK54" s="16"/>
      <c r="AGL54" s="16"/>
      <c r="AGM54" s="16"/>
      <c r="AGN54" s="16"/>
      <c r="AGO54" s="16"/>
      <c r="AGP54" s="16"/>
      <c r="AGQ54" s="16"/>
      <c r="AGR54" s="16"/>
      <c r="AGS54" s="16"/>
      <c r="AGT54" s="16"/>
      <c r="AGU54" s="16"/>
      <c r="AGV54" s="16"/>
      <c r="AGW54" s="16"/>
      <c r="AGX54" s="16"/>
      <c r="AGY54" s="16"/>
      <c r="AGZ54" s="16"/>
      <c r="AHA54" s="16"/>
      <c r="AHB54" s="16"/>
      <c r="AHC54" s="16"/>
      <c r="AHD54" s="16"/>
      <c r="AHE54" s="16"/>
      <c r="AHF54" s="16"/>
      <c r="AHG54" s="16"/>
      <c r="AHH54" s="16"/>
      <c r="AHI54" s="16"/>
      <c r="AHJ54" s="16"/>
      <c r="AHK54" s="16"/>
      <c r="AHL54" s="16"/>
      <c r="AHM54" s="16"/>
      <c r="AHN54" s="16"/>
      <c r="AHO54" s="16"/>
      <c r="AHP54" s="16"/>
      <c r="AHQ54" s="16"/>
      <c r="AHR54" s="16"/>
      <c r="AHS54" s="16"/>
      <c r="AHT54" s="16"/>
      <c r="AHU54" s="16"/>
      <c r="AHV54" s="16"/>
      <c r="AHW54" s="16"/>
      <c r="AHX54" s="16"/>
      <c r="AHY54" s="16"/>
      <c r="AHZ54" s="16"/>
      <c r="AIA54" s="16"/>
      <c r="AIB54" s="16"/>
      <c r="AIC54" s="16"/>
      <c r="AID54" s="16"/>
      <c r="AIE54" s="16"/>
      <c r="AIF54" s="16"/>
      <c r="AIG54" s="16"/>
      <c r="AIH54" s="16"/>
      <c r="AII54" s="16"/>
      <c r="AIJ54" s="16"/>
      <c r="AIK54" s="16"/>
      <c r="AIL54" s="16"/>
      <c r="AIM54" s="16"/>
      <c r="AIN54" s="16"/>
      <c r="AIO54" s="16"/>
      <c r="AIP54" s="16"/>
      <c r="AIQ54" s="16"/>
      <c r="AIR54" s="16"/>
      <c r="AIS54" s="16"/>
      <c r="AIT54" s="16"/>
      <c r="AIU54" s="16"/>
      <c r="AIV54" s="16"/>
      <c r="AIW54" s="16"/>
      <c r="AIX54" s="16"/>
      <c r="AIY54" s="16"/>
      <c r="AIZ54" s="16"/>
      <c r="AJA54" s="16"/>
      <c r="AJB54" s="16"/>
      <c r="AJC54" s="16"/>
      <c r="AJD54" s="16"/>
      <c r="AJE54" s="16"/>
      <c r="AJF54" s="16"/>
      <c r="AJG54" s="16"/>
      <c r="AJH54" s="16"/>
      <c r="AJI54" s="16"/>
      <c r="AJJ54" s="16"/>
      <c r="AJK54" s="16"/>
      <c r="AJL54" s="16"/>
      <c r="AJM54" s="16"/>
      <c r="AJN54" s="16"/>
      <c r="AJO54" s="16"/>
      <c r="AJP54" s="16"/>
      <c r="AJQ54" s="16"/>
      <c r="AJR54" s="16"/>
      <c r="AJS54" s="16"/>
      <c r="AJT54" s="16"/>
      <c r="AJU54" s="16"/>
      <c r="AJV54" s="16"/>
      <c r="AJW54" s="16"/>
      <c r="AJX54" s="16"/>
      <c r="AJY54" s="16"/>
      <c r="AJZ54" s="16"/>
      <c r="AKA54" s="16"/>
      <c r="AKB54" s="16"/>
      <c r="AKC54" s="16"/>
      <c r="AKD54" s="16"/>
      <c r="AKE54" s="16"/>
      <c r="AKF54" s="16"/>
      <c r="AKG54" s="16"/>
      <c r="AKH54" s="16"/>
      <c r="AKI54" s="16"/>
      <c r="AKJ54" s="16"/>
      <c r="AKK54" s="16"/>
      <c r="AKL54" s="16"/>
      <c r="AKM54" s="16"/>
      <c r="AKN54" s="16"/>
      <c r="AKO54" s="16"/>
      <c r="AKP54" s="16"/>
      <c r="AKQ54" s="16"/>
      <c r="AKR54" s="16"/>
      <c r="AKS54" s="16"/>
      <c r="AKT54" s="16"/>
      <c r="AKU54" s="16"/>
      <c r="AKV54" s="16"/>
      <c r="AKW54" s="16"/>
      <c r="AKX54" s="16"/>
      <c r="AKY54" s="16"/>
      <c r="AKZ54" s="16"/>
      <c r="ALA54" s="16"/>
      <c r="ALB54" s="16"/>
      <c r="ALC54" s="16"/>
      <c r="ALD54" s="16"/>
      <c r="ALE54" s="16"/>
      <c r="ALF54" s="16"/>
      <c r="ALG54" s="16"/>
      <c r="ALH54" s="16"/>
      <c r="ALI54" s="16"/>
      <c r="ALJ54" s="16"/>
      <c r="ALK54" s="16"/>
      <c r="ALL54" s="16"/>
      <c r="ALM54" s="16"/>
      <c r="ALN54" s="16"/>
      <c r="ALO54" s="16"/>
      <c r="ALP54" s="16"/>
      <c r="ALQ54" s="16"/>
      <c r="ALR54" s="16"/>
      <c r="ALS54" s="16"/>
      <c r="ALT54" s="16"/>
      <c r="ALU54" s="16"/>
      <c r="ALV54" s="16"/>
      <c r="ALW54" s="16"/>
      <c r="ALX54" s="16"/>
      <c r="ALY54" s="16"/>
      <c r="ALZ54" s="16"/>
      <c r="AMA54" s="16"/>
      <c r="AMB54" s="16"/>
      <c r="AMC54" s="16"/>
      <c r="AMD54" s="16"/>
      <c r="AME54" s="16"/>
      <c r="AMF54" s="16"/>
      <c r="AMG54" s="16"/>
      <c r="AMH54" s="16"/>
      <c r="AMI54" s="16"/>
      <c r="AMJ54" s="16"/>
      <c r="AMK54" s="16"/>
      <c r="AML54" s="16"/>
      <c r="AMM54" s="16"/>
      <c r="AMN54" s="16"/>
      <c r="AMO54" s="16"/>
      <c r="AMP54" s="16"/>
    </row>
    <row r="55" spans="1:1030" s="11" customFormat="1" ht="13.95" customHeight="1" x14ac:dyDescent="0.3">
      <c r="A55" s="28">
        <v>70</v>
      </c>
      <c r="B55" s="56">
        <v>52</v>
      </c>
      <c r="C55" s="80" t="s">
        <v>79</v>
      </c>
      <c r="D55" s="83">
        <f t="shared" si="34"/>
        <v>124</v>
      </c>
      <c r="E55" s="56">
        <v>73</v>
      </c>
      <c r="F55" s="56">
        <v>51</v>
      </c>
      <c r="G55" s="56">
        <v>1</v>
      </c>
      <c r="H55" s="56">
        <v>0.3</v>
      </c>
      <c r="I55" s="56">
        <v>2</v>
      </c>
      <c r="J55" s="56">
        <v>1</v>
      </c>
      <c r="K55" s="56">
        <v>1</v>
      </c>
      <c r="L55" s="56">
        <v>4</v>
      </c>
      <c r="M55" s="56">
        <v>3</v>
      </c>
      <c r="N55" s="56">
        <v>3</v>
      </c>
      <c r="O55" s="56">
        <v>4</v>
      </c>
      <c r="P55" s="56">
        <v>2</v>
      </c>
      <c r="Q55" s="56">
        <v>4</v>
      </c>
      <c r="R55" s="56">
        <v>4</v>
      </c>
      <c r="S55" s="56">
        <v>4</v>
      </c>
      <c r="T55" s="56">
        <v>4</v>
      </c>
      <c r="U55" s="56">
        <v>4</v>
      </c>
      <c r="V55" s="56">
        <v>3</v>
      </c>
      <c r="W55" s="56">
        <v>2</v>
      </c>
      <c r="X55" s="61">
        <f t="shared" si="32"/>
        <v>46.3</v>
      </c>
      <c r="Y55" s="56">
        <v>1</v>
      </c>
      <c r="Z55" s="56">
        <v>0.3</v>
      </c>
      <c r="AA55" s="56">
        <v>2</v>
      </c>
      <c r="AB55" s="56">
        <v>4</v>
      </c>
      <c r="AC55" s="56">
        <v>3</v>
      </c>
      <c r="AD55" s="56">
        <v>4</v>
      </c>
      <c r="AE55" s="56">
        <v>4</v>
      </c>
      <c r="AF55" s="56">
        <v>4</v>
      </c>
      <c r="AG55" s="56">
        <v>4</v>
      </c>
      <c r="AH55" s="56">
        <v>3</v>
      </c>
      <c r="AI55" s="56">
        <v>5</v>
      </c>
      <c r="AJ55" s="56">
        <v>4</v>
      </c>
      <c r="AK55" s="56">
        <v>4</v>
      </c>
      <c r="AL55" s="56">
        <v>3</v>
      </c>
      <c r="AM55" s="56">
        <v>3</v>
      </c>
      <c r="AN55" s="56">
        <v>4</v>
      </c>
      <c r="AO55" s="56">
        <v>4</v>
      </c>
      <c r="AP55" s="61">
        <f t="shared" si="33"/>
        <v>56.3</v>
      </c>
      <c r="AQ55" s="61">
        <f t="shared" si="35"/>
        <v>51.3</v>
      </c>
      <c r="AR55" s="56">
        <f t="shared" si="21"/>
        <v>0</v>
      </c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61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61"/>
      <c r="CG55" s="61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61"/>
      <c r="DO55" s="84"/>
      <c r="DP55" s="72">
        <f t="shared" si="26"/>
        <v>51.3</v>
      </c>
      <c r="DQ55" s="61">
        <f t="shared" si="29"/>
        <v>46.3</v>
      </c>
      <c r="DR55" s="61">
        <f t="shared" si="30"/>
        <v>56.3</v>
      </c>
      <c r="DS55" s="61">
        <f t="shared" si="24"/>
        <v>-10</v>
      </c>
      <c r="DT55" s="74">
        <f t="shared" si="8"/>
        <v>0.13783757917866424</v>
      </c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32"/>
      <c r="FG55" s="5"/>
      <c r="FH55" s="5"/>
      <c r="FI55" s="5"/>
      <c r="FJ55" s="32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</row>
    <row r="56" spans="1:1030" x14ac:dyDescent="0.3">
      <c r="A56" s="31">
        <v>63</v>
      </c>
      <c r="B56" s="56">
        <v>53</v>
      </c>
      <c r="C56" s="80" t="s">
        <v>80</v>
      </c>
      <c r="D56" s="83">
        <f t="shared" si="34"/>
        <v>160</v>
      </c>
      <c r="E56" s="56">
        <v>80</v>
      </c>
      <c r="F56" s="56">
        <v>80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3</v>
      </c>
      <c r="M56" s="56">
        <v>3</v>
      </c>
      <c r="N56" s="56">
        <v>2</v>
      </c>
      <c r="O56" s="56">
        <v>3</v>
      </c>
      <c r="P56" s="56">
        <v>5</v>
      </c>
      <c r="Q56" s="56">
        <v>4</v>
      </c>
      <c r="R56" s="56">
        <v>3</v>
      </c>
      <c r="S56" s="56">
        <v>3</v>
      </c>
      <c r="T56" s="56">
        <v>2</v>
      </c>
      <c r="U56" s="56">
        <v>3</v>
      </c>
      <c r="V56" s="56">
        <v>3</v>
      </c>
      <c r="W56" s="56">
        <v>2</v>
      </c>
      <c r="X56" s="61">
        <f t="shared" si="32"/>
        <v>41</v>
      </c>
      <c r="Y56" s="56">
        <v>1</v>
      </c>
      <c r="Z56" s="56">
        <v>1</v>
      </c>
      <c r="AA56" s="56">
        <v>1</v>
      </c>
      <c r="AB56" s="56">
        <v>5</v>
      </c>
      <c r="AC56" s="56">
        <v>3</v>
      </c>
      <c r="AD56" s="56">
        <v>3</v>
      </c>
      <c r="AE56" s="56">
        <v>3</v>
      </c>
      <c r="AF56" s="56">
        <v>4</v>
      </c>
      <c r="AG56" s="56">
        <v>3</v>
      </c>
      <c r="AH56" s="56">
        <v>3</v>
      </c>
      <c r="AI56" s="56">
        <v>3</v>
      </c>
      <c r="AJ56" s="56">
        <v>4</v>
      </c>
      <c r="AK56" s="56">
        <v>4</v>
      </c>
      <c r="AL56" s="56">
        <v>5</v>
      </c>
      <c r="AM56" s="56">
        <v>3</v>
      </c>
      <c r="AN56" s="56">
        <v>4</v>
      </c>
      <c r="AO56" s="56">
        <v>3</v>
      </c>
      <c r="AP56" s="61">
        <f t="shared" si="33"/>
        <v>53</v>
      </c>
      <c r="AQ56" s="61">
        <f t="shared" si="35"/>
        <v>47</v>
      </c>
      <c r="AR56" s="56">
        <f t="shared" si="21"/>
        <v>0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61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61"/>
      <c r="CG56" s="61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61"/>
      <c r="DO56" s="84"/>
      <c r="DP56" s="72">
        <f t="shared" si="26"/>
        <v>47</v>
      </c>
      <c r="DQ56" s="61">
        <f t="shared" si="29"/>
        <v>41</v>
      </c>
      <c r="DR56" s="61">
        <f t="shared" si="30"/>
        <v>53</v>
      </c>
      <c r="DS56" s="61">
        <f t="shared" si="24"/>
        <v>-12</v>
      </c>
      <c r="DT56" s="74">
        <f t="shared" si="8"/>
        <v>0.18053790157954402</v>
      </c>
    </row>
    <row r="57" spans="1:1030" ht="15" thickBot="1" x14ac:dyDescent="0.35">
      <c r="A57" s="31">
        <v>77</v>
      </c>
      <c r="B57" s="56">
        <v>54</v>
      </c>
      <c r="C57" s="80" t="s">
        <v>73</v>
      </c>
      <c r="D57" s="86">
        <f t="shared" si="34"/>
        <v>106</v>
      </c>
      <c r="E57" s="87">
        <v>79</v>
      </c>
      <c r="F57" s="87">
        <v>27</v>
      </c>
      <c r="G57" s="87">
        <v>1</v>
      </c>
      <c r="H57" s="87">
        <v>0.5</v>
      </c>
      <c r="I57" s="87">
        <v>1</v>
      </c>
      <c r="J57" s="87">
        <v>2</v>
      </c>
      <c r="K57" s="87">
        <v>0</v>
      </c>
      <c r="L57" s="87">
        <v>3</v>
      </c>
      <c r="M57" s="87">
        <v>4</v>
      </c>
      <c r="N57" s="87">
        <v>2</v>
      </c>
      <c r="O57" s="87">
        <v>2</v>
      </c>
      <c r="P57" s="87">
        <v>4</v>
      </c>
      <c r="Q57" s="87">
        <v>4</v>
      </c>
      <c r="R57" s="87">
        <v>3</v>
      </c>
      <c r="S57" s="87">
        <v>4</v>
      </c>
      <c r="T57" s="87">
        <v>2</v>
      </c>
      <c r="U57" s="87">
        <v>3</v>
      </c>
      <c r="V57" s="87">
        <v>2</v>
      </c>
      <c r="W57" s="87">
        <v>2</v>
      </c>
      <c r="X57" s="88">
        <f t="shared" si="32"/>
        <v>39.5</v>
      </c>
      <c r="Y57" s="87">
        <v>1</v>
      </c>
      <c r="Z57" s="87">
        <v>0.5</v>
      </c>
      <c r="AA57" s="87">
        <v>1</v>
      </c>
      <c r="AB57" s="87">
        <v>5</v>
      </c>
      <c r="AC57" s="87">
        <v>4</v>
      </c>
      <c r="AD57" s="87">
        <v>4</v>
      </c>
      <c r="AE57" s="87">
        <v>5</v>
      </c>
      <c r="AF57" s="87">
        <v>3</v>
      </c>
      <c r="AG57" s="87">
        <v>1</v>
      </c>
      <c r="AH57" s="87">
        <v>3</v>
      </c>
      <c r="AI57" s="87">
        <v>5</v>
      </c>
      <c r="AJ57" s="87">
        <v>3</v>
      </c>
      <c r="AK57" s="87">
        <v>4</v>
      </c>
      <c r="AL57" s="87">
        <v>4</v>
      </c>
      <c r="AM57" s="87">
        <v>3</v>
      </c>
      <c r="AN57" s="87">
        <v>3</v>
      </c>
      <c r="AO57" s="87">
        <v>2</v>
      </c>
      <c r="AP57" s="88">
        <f t="shared" si="33"/>
        <v>51.5</v>
      </c>
      <c r="AQ57" s="88">
        <f t="shared" si="35"/>
        <v>45.5</v>
      </c>
      <c r="AR57" s="87">
        <f t="shared" si="21"/>
        <v>0</v>
      </c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8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8"/>
      <c r="CG57" s="88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8"/>
      <c r="DO57" s="89"/>
      <c r="DP57" s="72">
        <f t="shared" si="26"/>
        <v>45.5</v>
      </c>
      <c r="DQ57" s="61">
        <f t="shared" si="29"/>
        <v>39.5</v>
      </c>
      <c r="DR57" s="61">
        <f t="shared" si="30"/>
        <v>51.5</v>
      </c>
      <c r="DS57" s="61">
        <f t="shared" si="24"/>
        <v>-12</v>
      </c>
      <c r="DT57" s="74">
        <f>STDEV(DQ57,DR57)/AVERAGE(DQ57,DR57)</f>
        <v>0.18648970053271582</v>
      </c>
    </row>
    <row r="58" spans="1:1030" ht="14.4" customHeight="1" thickBot="1" x14ac:dyDescent="0.35">
      <c r="X58" s="60"/>
      <c r="AP58" s="60"/>
      <c r="AQ58" s="60"/>
      <c r="BM58" s="60"/>
      <c r="CF58" s="60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136" t="s">
        <v>97</v>
      </c>
      <c r="DO58" s="136"/>
      <c r="DP58" s="75">
        <f>AVERAGE(DP4:DP57)</f>
        <v>58.482543721191796</v>
      </c>
      <c r="DQ58" s="76">
        <f t="shared" ref="DQ58:DT58" si="36">AVERAGE(DQ4:DQ57)</f>
        <v>56.378009756509137</v>
      </c>
      <c r="DR58" s="76">
        <f t="shared" si="36"/>
        <v>60.689124973748122</v>
      </c>
      <c r="DS58" s="76">
        <f t="shared" si="36"/>
        <v>-4.2884843053910977</v>
      </c>
      <c r="DT58" s="77">
        <f t="shared" si="36"/>
        <v>6.8234497618510706E-2</v>
      </c>
    </row>
    <row r="59" spans="1:1030" x14ac:dyDescent="0.3">
      <c r="DN59" s="136"/>
      <c r="DO59" s="136"/>
    </row>
  </sheetData>
  <sortState ref="A1:DT63">
    <sortCondition descending="1" ref="DP1"/>
  </sortState>
  <mergeCells count="17">
    <mergeCell ref="DS1:DS3"/>
    <mergeCell ref="DT1:DT3"/>
    <mergeCell ref="C1:C3"/>
    <mergeCell ref="B1:B3"/>
    <mergeCell ref="D1:AQ1"/>
    <mergeCell ref="AR1:CG1"/>
    <mergeCell ref="CH1:DO1"/>
    <mergeCell ref="G2:X2"/>
    <mergeCell ref="Y2:AP2"/>
    <mergeCell ref="AU2:BM2"/>
    <mergeCell ref="BN2:CF2"/>
    <mergeCell ref="CI2:CX2"/>
    <mergeCell ref="DN58:DO59"/>
    <mergeCell ref="CY2:DO2"/>
    <mergeCell ref="DP1:DP3"/>
    <mergeCell ref="DQ1:DQ3"/>
    <mergeCell ref="DR1:DR3"/>
  </mergeCells>
  <pageMargins left="0.70833333333333304" right="0.70833333333333304" top="0.74791666666666701" bottom="0.74791666666666701" header="0.51180555555555496" footer="0.51180555555555496"/>
  <pageSetup paperSize="9" firstPageNumber="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N53"/>
  <sheetViews>
    <sheetView zoomScale="55" zoomScaleNormal="55" workbookViewId="0">
      <selection activeCell="A2" sqref="A2:A49"/>
    </sheetView>
  </sheetViews>
  <sheetFormatPr defaultRowHeight="14.4" x14ac:dyDescent="0.3"/>
  <cols>
    <col min="1" max="1" width="3.109375" style="9" bestFit="1" customWidth="1"/>
    <col min="2" max="2" width="38.77734375" style="9" customWidth="1"/>
    <col min="3" max="19" width="5.77734375" style="9" hidden="1" customWidth="1"/>
    <col min="20" max="20" width="12" style="33" hidden="1" customWidth="1"/>
    <col min="21" max="37" width="5.77734375" style="9" hidden="1" customWidth="1"/>
    <col min="38" max="39" width="12" style="33" hidden="1" customWidth="1"/>
    <col min="40" max="40" width="14.88671875" style="33" customWidth="1"/>
    <col min="41" max="41" width="17.21875" style="33" customWidth="1"/>
    <col min="42" max="42" width="18.88671875" style="33" customWidth="1"/>
    <col min="43" max="43" width="17.77734375" style="33" customWidth="1"/>
    <col min="44" max="44" width="18.77734375" style="33" customWidth="1"/>
    <col min="45" max="45" width="16.88671875" style="33" customWidth="1"/>
    <col min="46" max="950" width="9.109375" style="1"/>
  </cols>
  <sheetData>
    <row r="1" spans="1:950" ht="66.599999999999994" thickBot="1" x14ac:dyDescent="0.35">
      <c r="A1" s="6" t="s">
        <v>10</v>
      </c>
      <c r="B1" s="34" t="s">
        <v>3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7" t="s">
        <v>21</v>
      </c>
      <c r="M1" s="7" t="s">
        <v>22</v>
      </c>
      <c r="N1" s="7" t="s">
        <v>23</v>
      </c>
      <c r="O1" s="7" t="s">
        <v>24</v>
      </c>
      <c r="P1" s="7" t="s">
        <v>25</v>
      </c>
      <c r="Q1" s="7" t="s">
        <v>26</v>
      </c>
      <c r="R1" s="7" t="s">
        <v>27</v>
      </c>
      <c r="S1" s="7" t="s">
        <v>28</v>
      </c>
      <c r="T1" s="42" t="s">
        <v>29</v>
      </c>
      <c r="U1" s="7" t="s">
        <v>12</v>
      </c>
      <c r="V1" s="7" t="s">
        <v>13</v>
      </c>
      <c r="W1" s="7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  <c r="AG1" s="7" t="s">
        <v>24</v>
      </c>
      <c r="AH1" s="7" t="s">
        <v>25</v>
      </c>
      <c r="AI1" s="7" t="s">
        <v>26</v>
      </c>
      <c r="AJ1" s="7" t="s">
        <v>27</v>
      </c>
      <c r="AK1" s="7" t="s">
        <v>28</v>
      </c>
      <c r="AL1" s="42" t="s">
        <v>29</v>
      </c>
      <c r="AM1" s="102" t="s">
        <v>30</v>
      </c>
      <c r="AN1" s="119" t="s">
        <v>102</v>
      </c>
      <c r="AO1" s="120" t="s">
        <v>101</v>
      </c>
      <c r="AP1" s="120" t="s">
        <v>100</v>
      </c>
      <c r="AQ1" s="120" t="s">
        <v>99</v>
      </c>
      <c r="AR1" s="120" t="s">
        <v>103</v>
      </c>
      <c r="AS1" s="121" t="s">
        <v>104</v>
      </c>
      <c r="AT1" s="122"/>
      <c r="AU1" s="123"/>
      <c r="AV1" s="123"/>
      <c r="AW1" s="123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</row>
    <row r="2" spans="1:950" ht="40.049999999999997" customHeight="1" x14ac:dyDescent="0.3">
      <c r="A2" s="12">
        <v>1</v>
      </c>
      <c r="B2" s="13" t="s">
        <v>37</v>
      </c>
      <c r="C2" s="12">
        <v>1</v>
      </c>
      <c r="D2" s="12">
        <v>1</v>
      </c>
      <c r="E2" s="12">
        <v>2</v>
      </c>
      <c r="F2" s="12">
        <v>3</v>
      </c>
      <c r="G2" s="12">
        <v>1</v>
      </c>
      <c r="H2" s="12">
        <v>5</v>
      </c>
      <c r="I2" s="12">
        <v>3</v>
      </c>
      <c r="J2" s="12">
        <v>3</v>
      </c>
      <c r="K2" s="12">
        <v>5</v>
      </c>
      <c r="L2" s="12">
        <v>5</v>
      </c>
      <c r="M2" s="12">
        <v>3</v>
      </c>
      <c r="N2" s="12">
        <v>5</v>
      </c>
      <c r="O2" s="12">
        <v>5</v>
      </c>
      <c r="P2" s="12">
        <v>4</v>
      </c>
      <c r="Q2" s="12">
        <v>3</v>
      </c>
      <c r="R2" s="12">
        <v>5</v>
      </c>
      <c r="S2" s="12">
        <v>5</v>
      </c>
      <c r="T2" s="43">
        <f t="shared" ref="T2:T49" si="0">SUM(C2:S2)</f>
        <v>59</v>
      </c>
      <c r="U2" s="12">
        <v>1</v>
      </c>
      <c r="V2" s="12">
        <v>1</v>
      </c>
      <c r="W2" s="12">
        <v>2</v>
      </c>
      <c r="X2" s="12">
        <v>5</v>
      </c>
      <c r="Y2" s="12">
        <v>4</v>
      </c>
      <c r="Z2" s="12">
        <v>5</v>
      </c>
      <c r="AA2" s="12">
        <v>5</v>
      </c>
      <c r="AB2" s="12">
        <v>4</v>
      </c>
      <c r="AC2" s="12">
        <v>4</v>
      </c>
      <c r="AD2" s="12">
        <v>5</v>
      </c>
      <c r="AE2" s="12">
        <v>5</v>
      </c>
      <c r="AF2" s="12">
        <v>4</v>
      </c>
      <c r="AG2" s="12">
        <v>4</v>
      </c>
      <c r="AH2" s="12">
        <v>3</v>
      </c>
      <c r="AI2" s="12">
        <v>3</v>
      </c>
      <c r="AJ2" s="12">
        <v>5</v>
      </c>
      <c r="AK2" s="12">
        <v>5</v>
      </c>
      <c r="AL2" s="43">
        <f t="shared" ref="AL2:AL49" si="1">SUM(U2:AK2)</f>
        <v>65</v>
      </c>
      <c r="AM2" s="103">
        <f t="shared" ref="AM2:AM8" si="2">AVERAGE(AL2,T2)</f>
        <v>62</v>
      </c>
      <c r="AN2" s="115">
        <f t="shared" ref="AN2:AN36" si="3">(C2+D2+E2+F2+G2+U2+V2+W2+X2+Y2)/2</f>
        <v>10.5</v>
      </c>
      <c r="AO2" s="116">
        <f t="shared" ref="AO2:AO36" si="4">(H2+I2+J2+K2+L2+Z2+AA2+AB2+AC2+AD2)/2</f>
        <v>22</v>
      </c>
      <c r="AP2" s="116">
        <f t="shared" ref="AP2:AP36" si="5">(M2+N2+O2+AE2+AF2+AG2)/2</f>
        <v>13</v>
      </c>
      <c r="AQ2" s="116">
        <f t="shared" ref="AQ2:AQ36" si="6">(P2+Q2+AH2+AI2)/2</f>
        <v>6.5</v>
      </c>
      <c r="AR2" s="117">
        <f t="shared" ref="AR2:AR36" si="7">(R2+S2+AJ2+AK2)/2</f>
        <v>10</v>
      </c>
      <c r="AS2" s="118">
        <f t="shared" ref="AS2:AS29" si="8">AN2+AR2+AQ2+AP2+AO2</f>
        <v>62</v>
      </c>
      <c r="AT2"/>
      <c r="AU2" s="123"/>
      <c r="AV2" s="123"/>
      <c r="AW2" s="123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</row>
    <row r="3" spans="1:950" ht="40.049999999999997" customHeight="1" x14ac:dyDescent="0.3">
      <c r="A3" s="12">
        <v>2</v>
      </c>
      <c r="B3" s="13" t="s">
        <v>38</v>
      </c>
      <c r="C3" s="12">
        <v>1</v>
      </c>
      <c r="D3" s="12">
        <v>0.8</v>
      </c>
      <c r="E3" s="12">
        <v>1</v>
      </c>
      <c r="F3" s="12">
        <v>2</v>
      </c>
      <c r="G3" s="12">
        <v>2</v>
      </c>
      <c r="H3" s="12">
        <v>5</v>
      </c>
      <c r="I3" s="12">
        <v>5</v>
      </c>
      <c r="J3" s="12">
        <v>4</v>
      </c>
      <c r="K3" s="12">
        <v>5</v>
      </c>
      <c r="L3" s="12">
        <v>5</v>
      </c>
      <c r="M3" s="12">
        <v>5</v>
      </c>
      <c r="N3" s="12">
        <v>4</v>
      </c>
      <c r="O3" s="12">
        <v>5</v>
      </c>
      <c r="P3" s="12">
        <v>5</v>
      </c>
      <c r="Q3" s="12">
        <v>5</v>
      </c>
      <c r="R3" s="12">
        <v>5</v>
      </c>
      <c r="S3" s="12">
        <v>5</v>
      </c>
      <c r="T3" s="43">
        <f t="shared" si="0"/>
        <v>64.8</v>
      </c>
      <c r="U3" s="12">
        <v>1</v>
      </c>
      <c r="V3" s="12">
        <v>0.8</v>
      </c>
      <c r="W3" s="12">
        <v>1</v>
      </c>
      <c r="X3" s="12">
        <v>5</v>
      </c>
      <c r="Y3" s="12">
        <v>4</v>
      </c>
      <c r="Z3" s="12">
        <v>5</v>
      </c>
      <c r="AA3" s="12">
        <v>5</v>
      </c>
      <c r="AB3" s="12">
        <v>5</v>
      </c>
      <c r="AC3" s="12">
        <v>5</v>
      </c>
      <c r="AD3" s="12">
        <v>5</v>
      </c>
      <c r="AE3" s="12">
        <v>5</v>
      </c>
      <c r="AF3" s="12">
        <v>4</v>
      </c>
      <c r="AG3" s="12">
        <v>3</v>
      </c>
      <c r="AH3" s="12">
        <v>3</v>
      </c>
      <c r="AI3" s="12">
        <v>4</v>
      </c>
      <c r="AJ3" s="12">
        <v>5</v>
      </c>
      <c r="AK3" s="12">
        <v>5</v>
      </c>
      <c r="AL3" s="43">
        <f t="shared" si="1"/>
        <v>65.8</v>
      </c>
      <c r="AM3" s="103">
        <f t="shared" si="2"/>
        <v>65.3</v>
      </c>
      <c r="AN3" s="106">
        <f t="shared" si="3"/>
        <v>9.3000000000000007</v>
      </c>
      <c r="AO3" s="35">
        <f t="shared" si="4"/>
        <v>24.5</v>
      </c>
      <c r="AP3" s="35">
        <f t="shared" si="5"/>
        <v>13</v>
      </c>
      <c r="AQ3" s="35">
        <f t="shared" si="6"/>
        <v>8.5</v>
      </c>
      <c r="AR3" s="36">
        <f t="shared" si="7"/>
        <v>10</v>
      </c>
      <c r="AS3" s="107">
        <f t="shared" si="8"/>
        <v>65.3</v>
      </c>
      <c r="AT3"/>
      <c r="AU3" s="123"/>
      <c r="AV3" s="123"/>
      <c r="AW3" s="12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</row>
    <row r="4" spans="1:950" ht="40.049999999999997" customHeight="1" x14ac:dyDescent="0.3">
      <c r="A4" s="12">
        <v>3</v>
      </c>
      <c r="B4" s="13" t="s">
        <v>43</v>
      </c>
      <c r="C4" s="12">
        <v>1</v>
      </c>
      <c r="D4" s="12">
        <v>1</v>
      </c>
      <c r="E4" s="12">
        <v>1</v>
      </c>
      <c r="F4" s="12">
        <v>3</v>
      </c>
      <c r="G4" s="12">
        <v>1</v>
      </c>
      <c r="H4" s="12">
        <v>5</v>
      </c>
      <c r="I4" s="12">
        <v>4</v>
      </c>
      <c r="J4" s="12">
        <v>5</v>
      </c>
      <c r="K4" s="12">
        <v>5</v>
      </c>
      <c r="L4" s="12">
        <v>5</v>
      </c>
      <c r="M4" s="12">
        <v>4</v>
      </c>
      <c r="N4" s="12">
        <v>5</v>
      </c>
      <c r="O4" s="12">
        <v>5</v>
      </c>
      <c r="P4" s="12">
        <v>4</v>
      </c>
      <c r="Q4" s="12">
        <v>4</v>
      </c>
      <c r="R4" s="12">
        <v>5</v>
      </c>
      <c r="S4" s="12">
        <v>5</v>
      </c>
      <c r="T4" s="43">
        <f t="shared" si="0"/>
        <v>63</v>
      </c>
      <c r="U4" s="12">
        <v>1</v>
      </c>
      <c r="V4" s="12">
        <v>1</v>
      </c>
      <c r="W4" s="12">
        <v>1</v>
      </c>
      <c r="X4" s="12">
        <v>4</v>
      </c>
      <c r="Y4" s="12">
        <v>4</v>
      </c>
      <c r="Z4" s="12">
        <v>5</v>
      </c>
      <c r="AA4" s="12">
        <v>5</v>
      </c>
      <c r="AB4" s="12">
        <v>5</v>
      </c>
      <c r="AC4" s="12">
        <v>5</v>
      </c>
      <c r="AD4" s="12">
        <v>5</v>
      </c>
      <c r="AE4" s="12">
        <v>4</v>
      </c>
      <c r="AF4" s="12">
        <v>5</v>
      </c>
      <c r="AG4" s="12">
        <v>5</v>
      </c>
      <c r="AH4" s="12">
        <v>5</v>
      </c>
      <c r="AI4" s="12">
        <v>5</v>
      </c>
      <c r="AJ4" s="12">
        <v>5</v>
      </c>
      <c r="AK4" s="12">
        <v>5</v>
      </c>
      <c r="AL4" s="43">
        <f t="shared" si="1"/>
        <v>70</v>
      </c>
      <c r="AM4" s="103">
        <f t="shared" si="2"/>
        <v>66.5</v>
      </c>
      <c r="AN4" s="106">
        <f t="shared" si="3"/>
        <v>9</v>
      </c>
      <c r="AO4" s="35">
        <f t="shared" si="4"/>
        <v>24.5</v>
      </c>
      <c r="AP4" s="35">
        <f t="shared" si="5"/>
        <v>14</v>
      </c>
      <c r="AQ4" s="35">
        <f t="shared" si="6"/>
        <v>9</v>
      </c>
      <c r="AR4" s="36">
        <f t="shared" si="7"/>
        <v>10</v>
      </c>
      <c r="AS4" s="107">
        <f t="shared" si="8"/>
        <v>66.5</v>
      </c>
      <c r="AT4"/>
      <c r="AU4" s="123"/>
      <c r="AV4" s="123"/>
      <c r="AW4" s="123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</row>
    <row r="5" spans="1:950" ht="40.049999999999997" customHeight="1" x14ac:dyDescent="0.3">
      <c r="A5" s="12">
        <v>4</v>
      </c>
      <c r="B5" s="13" t="s">
        <v>55</v>
      </c>
      <c r="C5" s="12">
        <v>1</v>
      </c>
      <c r="D5" s="12">
        <v>1</v>
      </c>
      <c r="E5" s="12">
        <v>1</v>
      </c>
      <c r="F5" s="12">
        <v>5</v>
      </c>
      <c r="G5" s="12">
        <v>4</v>
      </c>
      <c r="H5" s="12">
        <v>5</v>
      </c>
      <c r="I5" s="12">
        <v>4</v>
      </c>
      <c r="J5" s="12">
        <v>4</v>
      </c>
      <c r="K5" s="12">
        <v>4</v>
      </c>
      <c r="L5" s="12">
        <v>5</v>
      </c>
      <c r="M5" s="12">
        <v>4</v>
      </c>
      <c r="N5" s="12">
        <v>5</v>
      </c>
      <c r="O5" s="12">
        <v>4</v>
      </c>
      <c r="P5" s="12">
        <v>4</v>
      </c>
      <c r="Q5" s="12">
        <v>4</v>
      </c>
      <c r="R5" s="12">
        <v>5</v>
      </c>
      <c r="S5" s="12">
        <v>5</v>
      </c>
      <c r="T5" s="43">
        <f t="shared" si="0"/>
        <v>65</v>
      </c>
      <c r="U5" s="12">
        <v>1</v>
      </c>
      <c r="V5" s="12">
        <v>1</v>
      </c>
      <c r="W5" s="12">
        <v>1</v>
      </c>
      <c r="X5" s="12">
        <v>5</v>
      </c>
      <c r="Y5" s="12">
        <v>5</v>
      </c>
      <c r="Z5" s="12">
        <v>4</v>
      </c>
      <c r="AA5" s="12">
        <v>5</v>
      </c>
      <c r="AB5" s="12">
        <v>4</v>
      </c>
      <c r="AC5" s="12">
        <v>4</v>
      </c>
      <c r="AD5" s="12">
        <v>3</v>
      </c>
      <c r="AE5" s="12">
        <v>5</v>
      </c>
      <c r="AF5" s="12">
        <v>4</v>
      </c>
      <c r="AG5" s="12">
        <v>4</v>
      </c>
      <c r="AH5" s="12">
        <v>5</v>
      </c>
      <c r="AI5" s="12">
        <v>4</v>
      </c>
      <c r="AJ5" s="12">
        <v>5</v>
      </c>
      <c r="AK5" s="12">
        <v>5</v>
      </c>
      <c r="AL5" s="43">
        <f t="shared" si="1"/>
        <v>65</v>
      </c>
      <c r="AM5" s="103">
        <f t="shared" si="2"/>
        <v>65</v>
      </c>
      <c r="AN5" s="106">
        <f t="shared" si="3"/>
        <v>12.5</v>
      </c>
      <c r="AO5" s="35">
        <f t="shared" si="4"/>
        <v>21</v>
      </c>
      <c r="AP5" s="35">
        <f t="shared" si="5"/>
        <v>13</v>
      </c>
      <c r="AQ5" s="35">
        <f t="shared" si="6"/>
        <v>8.5</v>
      </c>
      <c r="AR5" s="36">
        <f t="shared" si="7"/>
        <v>10</v>
      </c>
      <c r="AS5" s="107">
        <f t="shared" si="8"/>
        <v>65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</row>
    <row r="6" spans="1:950" ht="40.049999999999997" customHeight="1" x14ac:dyDescent="0.3">
      <c r="A6" s="12">
        <v>5</v>
      </c>
      <c r="B6" s="13" t="s">
        <v>35</v>
      </c>
      <c r="C6" s="12">
        <v>1</v>
      </c>
      <c r="D6" s="12">
        <v>1</v>
      </c>
      <c r="E6" s="12">
        <v>1</v>
      </c>
      <c r="F6" s="12">
        <v>4</v>
      </c>
      <c r="G6" s="12">
        <v>5</v>
      </c>
      <c r="H6" s="12">
        <v>5</v>
      </c>
      <c r="I6" s="12">
        <v>2</v>
      </c>
      <c r="J6" s="12">
        <v>4</v>
      </c>
      <c r="K6" s="12">
        <v>5</v>
      </c>
      <c r="L6" s="12">
        <v>5</v>
      </c>
      <c r="M6" s="12">
        <v>3</v>
      </c>
      <c r="N6" s="12">
        <v>5</v>
      </c>
      <c r="O6" s="12">
        <v>3</v>
      </c>
      <c r="P6" s="12">
        <v>5</v>
      </c>
      <c r="Q6" s="12">
        <v>5</v>
      </c>
      <c r="R6" s="12">
        <v>5</v>
      </c>
      <c r="S6" s="12">
        <v>5</v>
      </c>
      <c r="T6" s="43">
        <f t="shared" si="0"/>
        <v>64</v>
      </c>
      <c r="U6" s="12">
        <v>1</v>
      </c>
      <c r="V6" s="12">
        <v>1</v>
      </c>
      <c r="W6" s="12">
        <v>1</v>
      </c>
      <c r="X6" s="12">
        <v>5</v>
      </c>
      <c r="Y6" s="12">
        <v>5</v>
      </c>
      <c r="Z6" s="12">
        <v>5</v>
      </c>
      <c r="AA6" s="12">
        <v>2</v>
      </c>
      <c r="AB6" s="12">
        <v>4</v>
      </c>
      <c r="AC6" s="12">
        <v>5</v>
      </c>
      <c r="AD6" s="12">
        <v>5</v>
      </c>
      <c r="AE6" s="12">
        <v>4</v>
      </c>
      <c r="AF6" s="12">
        <v>4</v>
      </c>
      <c r="AG6" s="12">
        <v>3</v>
      </c>
      <c r="AH6" s="12">
        <v>5</v>
      </c>
      <c r="AI6" s="12">
        <v>5</v>
      </c>
      <c r="AJ6" s="12">
        <v>5</v>
      </c>
      <c r="AK6" s="12">
        <v>5</v>
      </c>
      <c r="AL6" s="43">
        <f t="shared" si="1"/>
        <v>65</v>
      </c>
      <c r="AM6" s="103">
        <f t="shared" si="2"/>
        <v>64.5</v>
      </c>
      <c r="AN6" s="106">
        <f t="shared" si="3"/>
        <v>12.5</v>
      </c>
      <c r="AO6" s="35">
        <f t="shared" si="4"/>
        <v>21</v>
      </c>
      <c r="AP6" s="35">
        <f t="shared" si="5"/>
        <v>11</v>
      </c>
      <c r="AQ6" s="35">
        <f t="shared" si="6"/>
        <v>10</v>
      </c>
      <c r="AR6" s="36">
        <f t="shared" si="7"/>
        <v>10</v>
      </c>
      <c r="AS6" s="107">
        <f t="shared" si="8"/>
        <v>64.5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</row>
    <row r="7" spans="1:950" ht="40.049999999999997" customHeight="1" x14ac:dyDescent="0.3">
      <c r="A7" s="12">
        <v>6</v>
      </c>
      <c r="B7" s="13" t="s">
        <v>88</v>
      </c>
      <c r="C7" s="12">
        <v>1</v>
      </c>
      <c r="D7" s="12">
        <v>1</v>
      </c>
      <c r="E7" s="12">
        <v>1</v>
      </c>
      <c r="F7" s="12">
        <v>5</v>
      </c>
      <c r="G7" s="12">
        <v>4</v>
      </c>
      <c r="H7" s="12">
        <v>4</v>
      </c>
      <c r="I7" s="12">
        <v>3</v>
      </c>
      <c r="J7" s="12">
        <v>5</v>
      </c>
      <c r="K7" s="12">
        <v>4</v>
      </c>
      <c r="L7" s="12">
        <v>4</v>
      </c>
      <c r="M7" s="12">
        <v>4</v>
      </c>
      <c r="N7" s="12">
        <v>2</v>
      </c>
      <c r="O7" s="12">
        <v>4</v>
      </c>
      <c r="P7" s="12">
        <v>4</v>
      </c>
      <c r="Q7" s="12">
        <v>4</v>
      </c>
      <c r="R7" s="12">
        <v>4</v>
      </c>
      <c r="S7" s="12">
        <v>3</v>
      </c>
      <c r="T7" s="43">
        <f t="shared" si="0"/>
        <v>57</v>
      </c>
      <c r="U7" s="12">
        <v>1</v>
      </c>
      <c r="V7" s="12">
        <v>1</v>
      </c>
      <c r="W7" s="12">
        <v>1</v>
      </c>
      <c r="X7" s="12">
        <v>5</v>
      </c>
      <c r="Y7" s="12">
        <v>5</v>
      </c>
      <c r="Z7" s="12">
        <v>5</v>
      </c>
      <c r="AA7" s="12">
        <v>4</v>
      </c>
      <c r="AB7" s="12">
        <v>5</v>
      </c>
      <c r="AC7" s="12">
        <v>4</v>
      </c>
      <c r="AD7" s="12">
        <v>4</v>
      </c>
      <c r="AE7" s="12">
        <v>4</v>
      </c>
      <c r="AF7" s="12">
        <v>4</v>
      </c>
      <c r="AG7" s="12">
        <v>4</v>
      </c>
      <c r="AH7" s="12">
        <v>4</v>
      </c>
      <c r="AI7" s="12">
        <v>5</v>
      </c>
      <c r="AJ7" s="12">
        <v>4</v>
      </c>
      <c r="AK7" s="12">
        <v>4</v>
      </c>
      <c r="AL7" s="43">
        <f t="shared" si="1"/>
        <v>64</v>
      </c>
      <c r="AM7" s="103">
        <f t="shared" si="2"/>
        <v>60.5</v>
      </c>
      <c r="AN7" s="106">
        <f t="shared" si="3"/>
        <v>12.5</v>
      </c>
      <c r="AO7" s="35">
        <f t="shared" si="4"/>
        <v>21</v>
      </c>
      <c r="AP7" s="35">
        <f t="shared" si="5"/>
        <v>11</v>
      </c>
      <c r="AQ7" s="35">
        <f t="shared" si="6"/>
        <v>8.5</v>
      </c>
      <c r="AR7" s="36">
        <f t="shared" si="7"/>
        <v>7.5</v>
      </c>
      <c r="AS7" s="107">
        <f t="shared" si="8"/>
        <v>60.5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</row>
    <row r="8" spans="1:950" ht="40.049999999999997" customHeight="1" x14ac:dyDescent="0.3">
      <c r="A8" s="12">
        <v>7</v>
      </c>
      <c r="B8" s="13" t="s">
        <v>36</v>
      </c>
      <c r="C8" s="12">
        <v>1</v>
      </c>
      <c r="D8" s="12">
        <v>0.3</v>
      </c>
      <c r="E8" s="12">
        <v>2</v>
      </c>
      <c r="F8" s="12">
        <v>3</v>
      </c>
      <c r="G8" s="12">
        <v>2</v>
      </c>
      <c r="H8" s="12">
        <v>4</v>
      </c>
      <c r="I8" s="12">
        <v>4</v>
      </c>
      <c r="J8" s="12">
        <v>4</v>
      </c>
      <c r="K8" s="12">
        <v>5</v>
      </c>
      <c r="L8" s="12">
        <v>5</v>
      </c>
      <c r="M8" s="12">
        <v>3</v>
      </c>
      <c r="N8" s="12">
        <v>5</v>
      </c>
      <c r="O8" s="12">
        <v>3</v>
      </c>
      <c r="P8" s="12">
        <v>4</v>
      </c>
      <c r="Q8" s="12">
        <v>4</v>
      </c>
      <c r="R8" s="12">
        <v>5</v>
      </c>
      <c r="S8" s="12">
        <v>5</v>
      </c>
      <c r="T8" s="43">
        <f t="shared" si="0"/>
        <v>59.3</v>
      </c>
      <c r="U8" s="12">
        <v>1</v>
      </c>
      <c r="V8" s="12">
        <v>0.3</v>
      </c>
      <c r="W8" s="12">
        <v>2</v>
      </c>
      <c r="X8" s="12">
        <v>4</v>
      </c>
      <c r="Y8" s="12">
        <v>4</v>
      </c>
      <c r="Z8" s="12">
        <v>5</v>
      </c>
      <c r="AA8" s="12">
        <v>5</v>
      </c>
      <c r="AB8" s="12">
        <v>4</v>
      </c>
      <c r="AC8" s="12">
        <v>5</v>
      </c>
      <c r="AD8" s="12">
        <v>5</v>
      </c>
      <c r="AE8" s="12">
        <v>4</v>
      </c>
      <c r="AF8" s="12">
        <v>5</v>
      </c>
      <c r="AG8" s="12">
        <v>5</v>
      </c>
      <c r="AH8" s="12">
        <v>5</v>
      </c>
      <c r="AI8" s="12">
        <v>5</v>
      </c>
      <c r="AJ8" s="12">
        <v>4</v>
      </c>
      <c r="AK8" s="12">
        <v>4</v>
      </c>
      <c r="AL8" s="43">
        <f t="shared" si="1"/>
        <v>67.3</v>
      </c>
      <c r="AM8" s="103">
        <f t="shared" si="2"/>
        <v>63.3</v>
      </c>
      <c r="AN8" s="106">
        <f t="shared" si="3"/>
        <v>9.8000000000000007</v>
      </c>
      <c r="AO8" s="35">
        <f t="shared" si="4"/>
        <v>23</v>
      </c>
      <c r="AP8" s="35">
        <f t="shared" si="5"/>
        <v>12.5</v>
      </c>
      <c r="AQ8" s="35">
        <f t="shared" si="6"/>
        <v>9</v>
      </c>
      <c r="AR8" s="36">
        <f t="shared" si="7"/>
        <v>9</v>
      </c>
      <c r="AS8" s="107">
        <f t="shared" si="8"/>
        <v>63.3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</row>
    <row r="9" spans="1:950" ht="40.049999999999997" customHeight="1" x14ac:dyDescent="0.3">
      <c r="A9" s="12">
        <v>8</v>
      </c>
      <c r="B9" s="13" t="s">
        <v>65</v>
      </c>
      <c r="C9" s="12">
        <v>1</v>
      </c>
      <c r="D9" s="12">
        <v>1</v>
      </c>
      <c r="E9" s="12">
        <v>2</v>
      </c>
      <c r="F9" s="12">
        <v>4</v>
      </c>
      <c r="G9" s="12">
        <v>4</v>
      </c>
      <c r="H9" s="12">
        <v>4</v>
      </c>
      <c r="I9" s="12">
        <v>3</v>
      </c>
      <c r="J9" s="12">
        <v>3</v>
      </c>
      <c r="K9" s="12">
        <v>3</v>
      </c>
      <c r="L9" s="12">
        <v>5</v>
      </c>
      <c r="M9" s="12">
        <v>4</v>
      </c>
      <c r="N9" s="12">
        <v>4</v>
      </c>
      <c r="O9" s="12">
        <v>4</v>
      </c>
      <c r="P9" s="12">
        <v>5</v>
      </c>
      <c r="Q9" s="12">
        <v>4</v>
      </c>
      <c r="R9" s="12">
        <v>5</v>
      </c>
      <c r="S9" s="12">
        <v>4</v>
      </c>
      <c r="T9" s="43">
        <f t="shared" si="0"/>
        <v>60</v>
      </c>
      <c r="U9" s="12">
        <v>1</v>
      </c>
      <c r="V9" s="12">
        <v>1</v>
      </c>
      <c r="W9" s="12">
        <v>2</v>
      </c>
      <c r="X9" s="12">
        <v>5</v>
      </c>
      <c r="Y9" s="12">
        <v>5</v>
      </c>
      <c r="Z9" s="12">
        <v>5</v>
      </c>
      <c r="AA9" s="12">
        <v>5</v>
      </c>
      <c r="AB9" s="12">
        <v>4</v>
      </c>
      <c r="AC9" s="12">
        <v>3</v>
      </c>
      <c r="AD9" s="12">
        <v>5</v>
      </c>
      <c r="AE9" s="12">
        <v>5</v>
      </c>
      <c r="AF9" s="12">
        <v>4</v>
      </c>
      <c r="AG9" s="12">
        <v>4</v>
      </c>
      <c r="AH9" s="12">
        <v>5</v>
      </c>
      <c r="AI9" s="12">
        <v>3</v>
      </c>
      <c r="AJ9" s="12">
        <v>4</v>
      </c>
      <c r="AK9" s="12">
        <v>4</v>
      </c>
      <c r="AL9" s="43">
        <f t="shared" si="1"/>
        <v>65</v>
      </c>
      <c r="AM9" s="103">
        <f t="shared" ref="AM9:AM49" si="9">AVERAGE(AL9,T9)</f>
        <v>62.5</v>
      </c>
      <c r="AN9" s="106">
        <f t="shared" si="3"/>
        <v>13</v>
      </c>
      <c r="AO9" s="35">
        <f t="shared" si="4"/>
        <v>20</v>
      </c>
      <c r="AP9" s="35">
        <f t="shared" si="5"/>
        <v>12.5</v>
      </c>
      <c r="AQ9" s="35">
        <f t="shared" si="6"/>
        <v>8.5</v>
      </c>
      <c r="AR9" s="36">
        <f t="shared" si="7"/>
        <v>8.5</v>
      </c>
      <c r="AS9" s="107">
        <f t="shared" si="8"/>
        <v>62.5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</row>
    <row r="10" spans="1:950" ht="40.049999999999997" customHeight="1" x14ac:dyDescent="0.3">
      <c r="A10" s="12">
        <v>9</v>
      </c>
      <c r="B10" s="13" t="s">
        <v>45</v>
      </c>
      <c r="C10" s="12">
        <v>1</v>
      </c>
      <c r="D10" s="12">
        <v>0.5</v>
      </c>
      <c r="E10" s="12">
        <v>2</v>
      </c>
      <c r="F10" s="12">
        <v>4</v>
      </c>
      <c r="G10" s="12">
        <v>2</v>
      </c>
      <c r="H10" s="12">
        <v>5</v>
      </c>
      <c r="I10" s="12">
        <v>4</v>
      </c>
      <c r="J10" s="12">
        <v>3</v>
      </c>
      <c r="K10" s="12">
        <v>5</v>
      </c>
      <c r="L10" s="12">
        <v>4</v>
      </c>
      <c r="M10" s="12">
        <v>4</v>
      </c>
      <c r="N10" s="12">
        <v>4</v>
      </c>
      <c r="O10" s="12">
        <v>3</v>
      </c>
      <c r="P10" s="12">
        <v>3</v>
      </c>
      <c r="Q10" s="12">
        <v>3</v>
      </c>
      <c r="R10" s="12">
        <v>5</v>
      </c>
      <c r="S10" s="12">
        <v>5</v>
      </c>
      <c r="T10" s="43">
        <f t="shared" si="0"/>
        <v>57.5</v>
      </c>
      <c r="U10" s="12">
        <v>1</v>
      </c>
      <c r="V10" s="12">
        <v>0.5</v>
      </c>
      <c r="W10" s="12">
        <v>2</v>
      </c>
      <c r="X10" s="12">
        <v>5</v>
      </c>
      <c r="Y10" s="12">
        <v>5</v>
      </c>
      <c r="Z10" s="12">
        <v>5</v>
      </c>
      <c r="AA10" s="12">
        <v>5</v>
      </c>
      <c r="AB10" s="12">
        <v>4</v>
      </c>
      <c r="AC10" s="12">
        <v>5</v>
      </c>
      <c r="AD10" s="12">
        <v>5</v>
      </c>
      <c r="AE10" s="12">
        <v>4</v>
      </c>
      <c r="AF10" s="12">
        <v>4</v>
      </c>
      <c r="AG10" s="12">
        <v>4</v>
      </c>
      <c r="AH10" s="12">
        <v>5</v>
      </c>
      <c r="AI10" s="12">
        <v>4</v>
      </c>
      <c r="AJ10" s="12">
        <v>5</v>
      </c>
      <c r="AK10" s="12">
        <v>5</v>
      </c>
      <c r="AL10" s="43">
        <f t="shared" si="1"/>
        <v>68.5</v>
      </c>
      <c r="AM10" s="103">
        <f t="shared" si="9"/>
        <v>63</v>
      </c>
      <c r="AN10" s="106">
        <f t="shared" si="3"/>
        <v>11.5</v>
      </c>
      <c r="AO10" s="35">
        <f t="shared" si="4"/>
        <v>22.5</v>
      </c>
      <c r="AP10" s="35">
        <f t="shared" si="5"/>
        <v>11.5</v>
      </c>
      <c r="AQ10" s="35">
        <f t="shared" si="6"/>
        <v>7.5</v>
      </c>
      <c r="AR10" s="36">
        <f t="shared" si="7"/>
        <v>10</v>
      </c>
      <c r="AS10" s="107">
        <f t="shared" si="8"/>
        <v>63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</row>
    <row r="11" spans="1:950" ht="40.049999999999997" customHeight="1" x14ac:dyDescent="0.3">
      <c r="A11" s="12">
        <v>10</v>
      </c>
      <c r="B11" s="13" t="s">
        <v>49</v>
      </c>
      <c r="C11" s="12">
        <v>1</v>
      </c>
      <c r="D11" s="12">
        <v>1</v>
      </c>
      <c r="E11" s="12">
        <v>1</v>
      </c>
      <c r="F11" s="12">
        <v>4</v>
      </c>
      <c r="G11" s="12">
        <v>2</v>
      </c>
      <c r="H11" s="12">
        <v>4</v>
      </c>
      <c r="I11" s="12">
        <v>4</v>
      </c>
      <c r="J11" s="12">
        <v>4</v>
      </c>
      <c r="K11" s="12">
        <v>5</v>
      </c>
      <c r="L11" s="12">
        <v>4</v>
      </c>
      <c r="M11" s="12">
        <v>4</v>
      </c>
      <c r="N11" s="12">
        <v>4</v>
      </c>
      <c r="O11" s="12">
        <v>4</v>
      </c>
      <c r="P11" s="12">
        <v>4</v>
      </c>
      <c r="Q11" s="12">
        <v>4</v>
      </c>
      <c r="R11" s="12">
        <v>5</v>
      </c>
      <c r="S11" s="12">
        <v>5</v>
      </c>
      <c r="T11" s="43">
        <f t="shared" si="0"/>
        <v>60</v>
      </c>
      <c r="U11" s="12">
        <v>1</v>
      </c>
      <c r="V11" s="12">
        <v>1</v>
      </c>
      <c r="W11" s="12">
        <v>1</v>
      </c>
      <c r="X11" s="12">
        <v>5</v>
      </c>
      <c r="Y11" s="12">
        <v>4</v>
      </c>
      <c r="Z11" s="12">
        <v>5</v>
      </c>
      <c r="AA11" s="12">
        <v>5</v>
      </c>
      <c r="AB11" s="12">
        <v>4</v>
      </c>
      <c r="AC11" s="12">
        <v>4</v>
      </c>
      <c r="AD11" s="12">
        <v>5</v>
      </c>
      <c r="AE11" s="12">
        <v>5</v>
      </c>
      <c r="AF11" s="12">
        <v>4</v>
      </c>
      <c r="AG11" s="12">
        <v>4</v>
      </c>
      <c r="AH11" s="12">
        <v>5</v>
      </c>
      <c r="AI11" s="12">
        <v>3</v>
      </c>
      <c r="AJ11" s="12">
        <v>4</v>
      </c>
      <c r="AK11" s="12">
        <v>4</v>
      </c>
      <c r="AL11" s="43">
        <f t="shared" si="1"/>
        <v>64</v>
      </c>
      <c r="AM11" s="103">
        <f t="shared" si="9"/>
        <v>62</v>
      </c>
      <c r="AN11" s="106">
        <f t="shared" si="3"/>
        <v>10.5</v>
      </c>
      <c r="AO11" s="35">
        <f t="shared" si="4"/>
        <v>22</v>
      </c>
      <c r="AP11" s="35">
        <f t="shared" si="5"/>
        <v>12.5</v>
      </c>
      <c r="AQ11" s="35">
        <f t="shared" si="6"/>
        <v>8</v>
      </c>
      <c r="AR11" s="36">
        <f t="shared" si="7"/>
        <v>9</v>
      </c>
      <c r="AS11" s="107">
        <f t="shared" si="8"/>
        <v>62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</row>
    <row r="12" spans="1:950" ht="40.049999999999997" customHeight="1" x14ac:dyDescent="0.3">
      <c r="A12" s="12">
        <v>11</v>
      </c>
      <c r="B12" s="13" t="s">
        <v>69</v>
      </c>
      <c r="C12" s="12">
        <v>1</v>
      </c>
      <c r="D12" s="12">
        <v>1</v>
      </c>
      <c r="E12" s="12">
        <v>1</v>
      </c>
      <c r="F12" s="12">
        <v>4</v>
      </c>
      <c r="G12" s="12">
        <v>4</v>
      </c>
      <c r="H12" s="12">
        <v>5</v>
      </c>
      <c r="I12" s="12">
        <v>4</v>
      </c>
      <c r="J12" s="12">
        <v>4</v>
      </c>
      <c r="K12" s="12">
        <v>4</v>
      </c>
      <c r="L12" s="12">
        <v>5</v>
      </c>
      <c r="M12" s="12">
        <v>4</v>
      </c>
      <c r="N12" s="12">
        <v>4</v>
      </c>
      <c r="O12" s="12">
        <v>4</v>
      </c>
      <c r="P12" s="12">
        <v>4</v>
      </c>
      <c r="Q12" s="12">
        <v>4</v>
      </c>
      <c r="R12" s="12">
        <v>5</v>
      </c>
      <c r="S12" s="12">
        <v>4</v>
      </c>
      <c r="T12" s="43">
        <f t="shared" si="0"/>
        <v>62</v>
      </c>
      <c r="U12" s="12">
        <v>1</v>
      </c>
      <c r="V12" s="12">
        <v>1</v>
      </c>
      <c r="W12" s="12">
        <v>1</v>
      </c>
      <c r="X12" s="12">
        <v>5</v>
      </c>
      <c r="Y12" s="12">
        <v>4</v>
      </c>
      <c r="Z12" s="12">
        <v>5</v>
      </c>
      <c r="AA12" s="12">
        <v>5</v>
      </c>
      <c r="AB12" s="12">
        <v>5</v>
      </c>
      <c r="AC12" s="12">
        <v>4</v>
      </c>
      <c r="AD12" s="12">
        <v>5</v>
      </c>
      <c r="AE12" s="12">
        <v>4</v>
      </c>
      <c r="AF12" s="12">
        <v>5</v>
      </c>
      <c r="AG12" s="12">
        <v>5</v>
      </c>
      <c r="AH12" s="12">
        <v>5</v>
      </c>
      <c r="AI12" s="12">
        <v>4</v>
      </c>
      <c r="AJ12" s="12">
        <v>5</v>
      </c>
      <c r="AK12" s="12">
        <v>5</v>
      </c>
      <c r="AL12" s="43">
        <f t="shared" si="1"/>
        <v>69</v>
      </c>
      <c r="AM12" s="103">
        <f t="shared" si="9"/>
        <v>65.5</v>
      </c>
      <c r="AN12" s="106">
        <f t="shared" si="3"/>
        <v>11.5</v>
      </c>
      <c r="AO12" s="35">
        <f t="shared" si="4"/>
        <v>23</v>
      </c>
      <c r="AP12" s="35">
        <f t="shared" si="5"/>
        <v>13</v>
      </c>
      <c r="AQ12" s="35">
        <f t="shared" si="6"/>
        <v>8.5</v>
      </c>
      <c r="AR12" s="36">
        <f t="shared" si="7"/>
        <v>9.5</v>
      </c>
      <c r="AS12" s="107">
        <f t="shared" si="8"/>
        <v>65.5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</row>
    <row r="13" spans="1:950" ht="40.049999999999997" customHeight="1" x14ac:dyDescent="0.3">
      <c r="A13" s="12">
        <v>12</v>
      </c>
      <c r="B13" s="13" t="s">
        <v>75</v>
      </c>
      <c r="C13" s="12">
        <v>1</v>
      </c>
      <c r="D13" s="12">
        <v>1</v>
      </c>
      <c r="E13" s="12">
        <v>1</v>
      </c>
      <c r="F13" s="12">
        <v>3</v>
      </c>
      <c r="G13" s="12">
        <v>3</v>
      </c>
      <c r="H13" s="12">
        <v>5</v>
      </c>
      <c r="I13" s="12">
        <v>4</v>
      </c>
      <c r="J13" s="12">
        <v>3</v>
      </c>
      <c r="K13" s="12">
        <v>4</v>
      </c>
      <c r="L13" s="12">
        <v>4</v>
      </c>
      <c r="M13" s="12">
        <v>4</v>
      </c>
      <c r="N13" s="12">
        <v>5</v>
      </c>
      <c r="O13" s="12">
        <v>4</v>
      </c>
      <c r="P13" s="12">
        <v>4</v>
      </c>
      <c r="Q13" s="12">
        <v>4</v>
      </c>
      <c r="R13" s="12">
        <v>5</v>
      </c>
      <c r="S13" s="12">
        <v>5</v>
      </c>
      <c r="T13" s="43">
        <f t="shared" si="0"/>
        <v>60</v>
      </c>
      <c r="U13" s="12">
        <v>1</v>
      </c>
      <c r="V13" s="12">
        <v>1</v>
      </c>
      <c r="W13" s="12">
        <v>1</v>
      </c>
      <c r="X13" s="12">
        <v>4</v>
      </c>
      <c r="Y13" s="12">
        <v>4</v>
      </c>
      <c r="Z13" s="12">
        <v>5</v>
      </c>
      <c r="AA13" s="12">
        <v>4</v>
      </c>
      <c r="AB13" s="12">
        <v>4</v>
      </c>
      <c r="AC13" s="12">
        <v>4</v>
      </c>
      <c r="AD13" s="12">
        <v>4</v>
      </c>
      <c r="AE13" s="12">
        <v>4</v>
      </c>
      <c r="AF13" s="12">
        <v>5</v>
      </c>
      <c r="AG13" s="12">
        <v>4</v>
      </c>
      <c r="AH13" s="12">
        <v>5</v>
      </c>
      <c r="AI13" s="12">
        <v>4</v>
      </c>
      <c r="AJ13" s="12">
        <v>5</v>
      </c>
      <c r="AK13" s="12">
        <v>4</v>
      </c>
      <c r="AL13" s="43">
        <f t="shared" si="1"/>
        <v>63</v>
      </c>
      <c r="AM13" s="103">
        <f t="shared" si="9"/>
        <v>61.5</v>
      </c>
      <c r="AN13" s="106">
        <f t="shared" si="3"/>
        <v>10</v>
      </c>
      <c r="AO13" s="35">
        <f t="shared" si="4"/>
        <v>20.5</v>
      </c>
      <c r="AP13" s="35">
        <f t="shared" si="5"/>
        <v>13</v>
      </c>
      <c r="AQ13" s="35">
        <f t="shared" si="6"/>
        <v>8.5</v>
      </c>
      <c r="AR13" s="36">
        <f t="shared" si="7"/>
        <v>9.5</v>
      </c>
      <c r="AS13" s="107">
        <f t="shared" si="8"/>
        <v>61.5</v>
      </c>
    </row>
    <row r="14" spans="1:950" ht="40.049999999999997" customHeight="1" x14ac:dyDescent="0.3">
      <c r="A14" s="12">
        <v>13</v>
      </c>
      <c r="B14" s="13" t="s">
        <v>46</v>
      </c>
      <c r="C14" s="12">
        <v>1</v>
      </c>
      <c r="D14" s="12">
        <v>1</v>
      </c>
      <c r="E14" s="12">
        <v>2</v>
      </c>
      <c r="F14" s="12">
        <v>3</v>
      </c>
      <c r="G14" s="12">
        <v>1</v>
      </c>
      <c r="H14" s="12">
        <v>5</v>
      </c>
      <c r="I14" s="12">
        <v>3</v>
      </c>
      <c r="J14" s="12">
        <v>3</v>
      </c>
      <c r="K14" s="12">
        <v>4</v>
      </c>
      <c r="L14" s="12">
        <v>5</v>
      </c>
      <c r="M14" s="12">
        <v>4</v>
      </c>
      <c r="N14" s="12">
        <v>3</v>
      </c>
      <c r="O14" s="12">
        <v>5</v>
      </c>
      <c r="P14" s="12">
        <v>5</v>
      </c>
      <c r="Q14" s="12">
        <v>5</v>
      </c>
      <c r="R14" s="12">
        <v>5</v>
      </c>
      <c r="S14" s="12">
        <v>5</v>
      </c>
      <c r="T14" s="43">
        <f t="shared" si="0"/>
        <v>60</v>
      </c>
      <c r="U14" s="12">
        <v>1</v>
      </c>
      <c r="V14" s="12">
        <v>1</v>
      </c>
      <c r="W14" s="12">
        <v>2</v>
      </c>
      <c r="X14" s="12">
        <v>5</v>
      </c>
      <c r="Y14" s="12">
        <v>3</v>
      </c>
      <c r="Z14" s="12">
        <v>4</v>
      </c>
      <c r="AA14" s="12">
        <v>4</v>
      </c>
      <c r="AB14" s="12">
        <v>4</v>
      </c>
      <c r="AC14" s="12">
        <v>3</v>
      </c>
      <c r="AD14" s="12">
        <v>5</v>
      </c>
      <c r="AE14" s="12">
        <v>5</v>
      </c>
      <c r="AF14" s="12">
        <v>4</v>
      </c>
      <c r="AG14" s="12">
        <v>4</v>
      </c>
      <c r="AH14" s="12">
        <v>3</v>
      </c>
      <c r="AI14" s="12">
        <v>4</v>
      </c>
      <c r="AJ14" s="12">
        <v>4</v>
      </c>
      <c r="AK14" s="12">
        <v>3</v>
      </c>
      <c r="AL14" s="43">
        <f t="shared" si="1"/>
        <v>59</v>
      </c>
      <c r="AM14" s="103">
        <f t="shared" si="9"/>
        <v>59.5</v>
      </c>
      <c r="AN14" s="106">
        <f t="shared" si="3"/>
        <v>10</v>
      </c>
      <c r="AO14" s="35">
        <f t="shared" si="4"/>
        <v>20</v>
      </c>
      <c r="AP14" s="35">
        <f t="shared" si="5"/>
        <v>12.5</v>
      </c>
      <c r="AQ14" s="35">
        <f t="shared" si="6"/>
        <v>8.5</v>
      </c>
      <c r="AR14" s="36">
        <f t="shared" si="7"/>
        <v>8.5</v>
      </c>
      <c r="AS14" s="107">
        <f t="shared" si="8"/>
        <v>59.5</v>
      </c>
    </row>
    <row r="15" spans="1:950" ht="40.049999999999997" customHeight="1" x14ac:dyDescent="0.3">
      <c r="A15" s="12">
        <v>14</v>
      </c>
      <c r="B15" s="13" t="s">
        <v>77</v>
      </c>
      <c r="C15" s="12">
        <v>1</v>
      </c>
      <c r="D15" s="12">
        <v>1</v>
      </c>
      <c r="E15" s="12">
        <v>2</v>
      </c>
      <c r="F15" s="12">
        <v>4</v>
      </c>
      <c r="G15" s="12">
        <v>3</v>
      </c>
      <c r="H15" s="12">
        <v>4</v>
      </c>
      <c r="I15" s="12">
        <v>3</v>
      </c>
      <c r="J15" s="12">
        <v>3</v>
      </c>
      <c r="K15" s="12">
        <v>4</v>
      </c>
      <c r="L15" s="12">
        <v>4</v>
      </c>
      <c r="M15" s="12">
        <v>5</v>
      </c>
      <c r="N15" s="12">
        <v>4</v>
      </c>
      <c r="O15" s="12">
        <v>5</v>
      </c>
      <c r="P15" s="12">
        <v>4</v>
      </c>
      <c r="Q15" s="12">
        <v>3</v>
      </c>
      <c r="R15" s="12">
        <v>4</v>
      </c>
      <c r="S15" s="12">
        <v>4</v>
      </c>
      <c r="T15" s="43">
        <f t="shared" si="0"/>
        <v>58</v>
      </c>
      <c r="U15" s="12">
        <v>1</v>
      </c>
      <c r="V15" s="12">
        <v>1</v>
      </c>
      <c r="W15" s="12">
        <v>2</v>
      </c>
      <c r="X15" s="12">
        <v>5</v>
      </c>
      <c r="Y15" s="12">
        <v>4</v>
      </c>
      <c r="Z15" s="12">
        <v>4</v>
      </c>
      <c r="AA15" s="12">
        <v>4</v>
      </c>
      <c r="AB15" s="12">
        <v>4</v>
      </c>
      <c r="AC15" s="12">
        <v>4</v>
      </c>
      <c r="AD15" s="12">
        <v>4</v>
      </c>
      <c r="AE15" s="12">
        <v>5</v>
      </c>
      <c r="AF15" s="12">
        <v>4</v>
      </c>
      <c r="AG15" s="12">
        <v>5</v>
      </c>
      <c r="AH15" s="12">
        <v>4</v>
      </c>
      <c r="AI15" s="12">
        <v>4</v>
      </c>
      <c r="AJ15" s="12">
        <v>5</v>
      </c>
      <c r="AK15" s="12">
        <v>4</v>
      </c>
      <c r="AL15" s="43">
        <f t="shared" si="1"/>
        <v>64</v>
      </c>
      <c r="AM15" s="103">
        <f t="shared" si="9"/>
        <v>61</v>
      </c>
      <c r="AN15" s="106">
        <f t="shared" si="3"/>
        <v>12</v>
      </c>
      <c r="AO15" s="35">
        <f t="shared" si="4"/>
        <v>19</v>
      </c>
      <c r="AP15" s="35">
        <f t="shared" si="5"/>
        <v>14</v>
      </c>
      <c r="AQ15" s="35">
        <f t="shared" si="6"/>
        <v>7.5</v>
      </c>
      <c r="AR15" s="36">
        <f t="shared" si="7"/>
        <v>8.5</v>
      </c>
      <c r="AS15" s="107">
        <f t="shared" si="8"/>
        <v>61</v>
      </c>
    </row>
    <row r="16" spans="1:950" ht="40.049999999999997" customHeight="1" x14ac:dyDescent="0.3">
      <c r="A16" s="12">
        <v>15</v>
      </c>
      <c r="B16" s="13" t="s">
        <v>68</v>
      </c>
      <c r="C16" s="12">
        <v>1</v>
      </c>
      <c r="D16" s="12">
        <v>1</v>
      </c>
      <c r="E16" s="12">
        <v>0</v>
      </c>
      <c r="F16" s="12">
        <v>3</v>
      </c>
      <c r="G16" s="12">
        <v>4</v>
      </c>
      <c r="H16" s="12">
        <v>4</v>
      </c>
      <c r="I16" s="12">
        <v>4</v>
      </c>
      <c r="J16" s="12">
        <v>3</v>
      </c>
      <c r="K16" s="12">
        <v>4</v>
      </c>
      <c r="L16" s="12">
        <v>5</v>
      </c>
      <c r="M16" s="12">
        <v>4</v>
      </c>
      <c r="N16" s="12">
        <v>2</v>
      </c>
      <c r="O16" s="12">
        <v>5</v>
      </c>
      <c r="P16" s="12">
        <v>3</v>
      </c>
      <c r="Q16" s="12">
        <v>3</v>
      </c>
      <c r="R16" s="12">
        <v>4</v>
      </c>
      <c r="S16" s="12">
        <v>3</v>
      </c>
      <c r="T16" s="43">
        <f t="shared" si="0"/>
        <v>53</v>
      </c>
      <c r="U16" s="12">
        <v>1</v>
      </c>
      <c r="V16" s="12">
        <v>1</v>
      </c>
      <c r="W16" s="12">
        <v>0</v>
      </c>
      <c r="X16" s="12">
        <v>4</v>
      </c>
      <c r="Y16" s="12">
        <v>4</v>
      </c>
      <c r="Z16" s="12">
        <v>4</v>
      </c>
      <c r="AA16" s="12">
        <v>5</v>
      </c>
      <c r="AB16" s="12">
        <v>3</v>
      </c>
      <c r="AC16" s="12">
        <v>4</v>
      </c>
      <c r="AD16" s="12">
        <v>5</v>
      </c>
      <c r="AE16" s="12">
        <v>5</v>
      </c>
      <c r="AF16" s="12">
        <v>4</v>
      </c>
      <c r="AG16" s="12">
        <v>4</v>
      </c>
      <c r="AH16" s="12">
        <v>4</v>
      </c>
      <c r="AI16" s="12">
        <v>5</v>
      </c>
      <c r="AJ16" s="12">
        <v>4</v>
      </c>
      <c r="AK16" s="12">
        <v>3</v>
      </c>
      <c r="AL16" s="43">
        <f t="shared" si="1"/>
        <v>60</v>
      </c>
      <c r="AM16" s="103">
        <f t="shared" si="9"/>
        <v>56.5</v>
      </c>
      <c r="AN16" s="106">
        <f t="shared" si="3"/>
        <v>9.5</v>
      </c>
      <c r="AO16" s="35">
        <f t="shared" si="4"/>
        <v>20.5</v>
      </c>
      <c r="AP16" s="35">
        <f t="shared" si="5"/>
        <v>12</v>
      </c>
      <c r="AQ16" s="35">
        <f t="shared" si="6"/>
        <v>7.5</v>
      </c>
      <c r="AR16" s="36">
        <f t="shared" si="7"/>
        <v>7</v>
      </c>
      <c r="AS16" s="107">
        <f t="shared" si="8"/>
        <v>56.5</v>
      </c>
    </row>
    <row r="17" spans="1:950" ht="40.049999999999997" customHeight="1" x14ac:dyDescent="0.3">
      <c r="A17" s="12">
        <v>16</v>
      </c>
      <c r="B17" s="13" t="s">
        <v>57</v>
      </c>
      <c r="C17" s="12">
        <v>1</v>
      </c>
      <c r="D17" s="12">
        <v>1</v>
      </c>
      <c r="E17" s="12">
        <v>1</v>
      </c>
      <c r="F17" s="12">
        <v>2</v>
      </c>
      <c r="G17" s="12">
        <v>0</v>
      </c>
      <c r="H17" s="12">
        <v>5</v>
      </c>
      <c r="I17" s="12">
        <v>4</v>
      </c>
      <c r="J17" s="12">
        <v>3</v>
      </c>
      <c r="K17" s="12">
        <v>3</v>
      </c>
      <c r="L17" s="12">
        <v>4</v>
      </c>
      <c r="M17" s="12">
        <v>3</v>
      </c>
      <c r="N17" s="12">
        <v>3</v>
      </c>
      <c r="O17" s="12">
        <v>4</v>
      </c>
      <c r="P17" s="12">
        <v>5</v>
      </c>
      <c r="Q17" s="12">
        <v>4</v>
      </c>
      <c r="R17" s="12">
        <v>5</v>
      </c>
      <c r="S17" s="12">
        <v>5</v>
      </c>
      <c r="T17" s="43">
        <f t="shared" si="0"/>
        <v>53</v>
      </c>
      <c r="U17" s="12">
        <v>1</v>
      </c>
      <c r="V17" s="12">
        <v>1</v>
      </c>
      <c r="W17" s="12">
        <v>1</v>
      </c>
      <c r="X17" s="12">
        <v>4</v>
      </c>
      <c r="Y17" s="12">
        <v>3</v>
      </c>
      <c r="Z17" s="12">
        <v>5</v>
      </c>
      <c r="AA17" s="12">
        <v>5</v>
      </c>
      <c r="AB17" s="12">
        <v>4</v>
      </c>
      <c r="AC17" s="12">
        <v>5</v>
      </c>
      <c r="AD17" s="12">
        <v>5</v>
      </c>
      <c r="AE17" s="12">
        <v>5</v>
      </c>
      <c r="AF17" s="12">
        <v>5</v>
      </c>
      <c r="AG17" s="12">
        <v>5</v>
      </c>
      <c r="AH17" s="12">
        <v>5</v>
      </c>
      <c r="AI17" s="12">
        <v>4</v>
      </c>
      <c r="AJ17" s="12">
        <v>5</v>
      </c>
      <c r="AK17" s="12">
        <v>5</v>
      </c>
      <c r="AL17" s="43">
        <f t="shared" si="1"/>
        <v>68</v>
      </c>
      <c r="AM17" s="103">
        <f t="shared" si="9"/>
        <v>60.5</v>
      </c>
      <c r="AN17" s="106">
        <f t="shared" si="3"/>
        <v>7.5</v>
      </c>
      <c r="AO17" s="35">
        <f t="shared" si="4"/>
        <v>21.5</v>
      </c>
      <c r="AP17" s="35">
        <f t="shared" si="5"/>
        <v>12.5</v>
      </c>
      <c r="AQ17" s="35">
        <f t="shared" si="6"/>
        <v>9</v>
      </c>
      <c r="AR17" s="36">
        <f t="shared" si="7"/>
        <v>10</v>
      </c>
      <c r="AS17" s="107">
        <f t="shared" si="8"/>
        <v>60.5</v>
      </c>
    </row>
    <row r="18" spans="1:950" ht="40.049999999999997" customHeight="1" x14ac:dyDescent="0.3">
      <c r="A18" s="12">
        <v>17</v>
      </c>
      <c r="B18" s="18" t="s">
        <v>94</v>
      </c>
      <c r="C18" s="17">
        <v>1</v>
      </c>
      <c r="D18" s="17">
        <v>0.3</v>
      </c>
      <c r="E18" s="17">
        <v>2</v>
      </c>
      <c r="F18" s="17">
        <v>4</v>
      </c>
      <c r="G18" s="17">
        <v>2</v>
      </c>
      <c r="H18" s="17">
        <v>5</v>
      </c>
      <c r="I18" s="17">
        <v>4</v>
      </c>
      <c r="J18" s="17">
        <v>3</v>
      </c>
      <c r="K18" s="17">
        <v>4</v>
      </c>
      <c r="L18" s="17">
        <v>4</v>
      </c>
      <c r="M18" s="17">
        <v>4</v>
      </c>
      <c r="N18" s="17">
        <v>5</v>
      </c>
      <c r="O18" s="17">
        <v>4</v>
      </c>
      <c r="P18" s="17">
        <v>4</v>
      </c>
      <c r="Q18" s="17">
        <v>4</v>
      </c>
      <c r="R18" s="17">
        <v>5</v>
      </c>
      <c r="S18" s="17">
        <v>5</v>
      </c>
      <c r="T18" s="19">
        <f t="shared" si="0"/>
        <v>60.3</v>
      </c>
      <c r="U18" s="17">
        <v>1</v>
      </c>
      <c r="V18" s="17">
        <v>0.3</v>
      </c>
      <c r="W18" s="17">
        <v>2</v>
      </c>
      <c r="X18" s="17">
        <v>4</v>
      </c>
      <c r="Y18" s="17">
        <v>4</v>
      </c>
      <c r="Z18" s="17">
        <v>5</v>
      </c>
      <c r="AA18" s="17">
        <v>4</v>
      </c>
      <c r="AB18" s="17">
        <v>3</v>
      </c>
      <c r="AC18" s="17">
        <v>5</v>
      </c>
      <c r="AD18" s="17">
        <v>4</v>
      </c>
      <c r="AE18" s="17">
        <v>4</v>
      </c>
      <c r="AF18" s="17">
        <v>5</v>
      </c>
      <c r="AG18" s="17">
        <v>4</v>
      </c>
      <c r="AH18" s="17">
        <v>5</v>
      </c>
      <c r="AI18" s="17">
        <v>5</v>
      </c>
      <c r="AJ18" s="17">
        <v>5</v>
      </c>
      <c r="AK18" s="17">
        <v>5</v>
      </c>
      <c r="AL18" s="19">
        <f t="shared" si="1"/>
        <v>65.3</v>
      </c>
      <c r="AM18" s="103">
        <f t="shared" si="9"/>
        <v>62.8</v>
      </c>
      <c r="AN18" s="106">
        <f t="shared" si="3"/>
        <v>10.3</v>
      </c>
      <c r="AO18" s="35">
        <f t="shared" si="4"/>
        <v>20.5</v>
      </c>
      <c r="AP18" s="35">
        <f t="shared" si="5"/>
        <v>13</v>
      </c>
      <c r="AQ18" s="35">
        <f t="shared" si="6"/>
        <v>9</v>
      </c>
      <c r="AR18" s="36">
        <f t="shared" si="7"/>
        <v>10</v>
      </c>
      <c r="AS18" s="107">
        <f t="shared" si="8"/>
        <v>62.8</v>
      </c>
    </row>
    <row r="19" spans="1:950" ht="40.049999999999997" customHeight="1" x14ac:dyDescent="0.3">
      <c r="A19" s="12">
        <v>18</v>
      </c>
      <c r="B19" s="13" t="s">
        <v>86</v>
      </c>
      <c r="C19" s="12">
        <v>1</v>
      </c>
      <c r="D19" s="12">
        <v>1</v>
      </c>
      <c r="E19" s="12">
        <v>2</v>
      </c>
      <c r="F19" s="12">
        <v>3</v>
      </c>
      <c r="G19" s="12">
        <v>3</v>
      </c>
      <c r="H19" s="12">
        <v>5</v>
      </c>
      <c r="I19" s="12">
        <v>2</v>
      </c>
      <c r="J19" s="12">
        <v>3</v>
      </c>
      <c r="K19" s="12">
        <v>5</v>
      </c>
      <c r="L19" s="12">
        <v>4</v>
      </c>
      <c r="M19" s="12">
        <v>3</v>
      </c>
      <c r="N19" s="12">
        <v>4</v>
      </c>
      <c r="O19" s="12">
        <v>2</v>
      </c>
      <c r="P19" s="12">
        <v>4</v>
      </c>
      <c r="Q19" s="12">
        <v>3</v>
      </c>
      <c r="R19" s="12">
        <v>5</v>
      </c>
      <c r="S19" s="12">
        <v>4</v>
      </c>
      <c r="T19" s="43">
        <f t="shared" si="0"/>
        <v>54</v>
      </c>
      <c r="U19" s="12">
        <v>1</v>
      </c>
      <c r="V19" s="12">
        <v>1</v>
      </c>
      <c r="W19" s="12">
        <v>2</v>
      </c>
      <c r="X19" s="12">
        <v>5</v>
      </c>
      <c r="Y19" s="12">
        <v>4</v>
      </c>
      <c r="Z19" s="12">
        <v>5</v>
      </c>
      <c r="AA19" s="12">
        <v>4</v>
      </c>
      <c r="AB19" s="12">
        <v>4</v>
      </c>
      <c r="AC19" s="12">
        <v>4</v>
      </c>
      <c r="AD19" s="12">
        <v>3</v>
      </c>
      <c r="AE19" s="12">
        <v>4</v>
      </c>
      <c r="AF19" s="12">
        <v>5</v>
      </c>
      <c r="AG19" s="12">
        <v>4</v>
      </c>
      <c r="AH19" s="12">
        <v>5</v>
      </c>
      <c r="AI19" s="12">
        <v>5</v>
      </c>
      <c r="AJ19" s="12">
        <v>5</v>
      </c>
      <c r="AK19" s="12">
        <v>4</v>
      </c>
      <c r="AL19" s="43">
        <f t="shared" si="1"/>
        <v>65</v>
      </c>
      <c r="AM19" s="103">
        <f t="shared" si="9"/>
        <v>59.5</v>
      </c>
      <c r="AN19" s="106">
        <f t="shared" si="3"/>
        <v>11.5</v>
      </c>
      <c r="AO19" s="35">
        <f t="shared" si="4"/>
        <v>19.5</v>
      </c>
      <c r="AP19" s="35">
        <f t="shared" si="5"/>
        <v>11</v>
      </c>
      <c r="AQ19" s="35">
        <f t="shared" si="6"/>
        <v>8.5</v>
      </c>
      <c r="AR19" s="36">
        <f t="shared" si="7"/>
        <v>9</v>
      </c>
      <c r="AS19" s="107">
        <f t="shared" si="8"/>
        <v>59.5</v>
      </c>
    </row>
    <row r="20" spans="1:950" ht="40.049999999999997" customHeight="1" x14ac:dyDescent="0.3">
      <c r="A20" s="12">
        <v>19</v>
      </c>
      <c r="B20" s="13" t="s">
        <v>54</v>
      </c>
      <c r="C20" s="12">
        <v>1</v>
      </c>
      <c r="D20" s="12">
        <v>1</v>
      </c>
      <c r="E20" s="12">
        <v>2</v>
      </c>
      <c r="F20" s="12">
        <v>4</v>
      </c>
      <c r="G20" s="12">
        <v>3</v>
      </c>
      <c r="H20" s="12">
        <v>4</v>
      </c>
      <c r="I20" s="12">
        <v>4</v>
      </c>
      <c r="J20" s="12">
        <v>3</v>
      </c>
      <c r="K20" s="12">
        <v>4</v>
      </c>
      <c r="L20" s="12">
        <v>4</v>
      </c>
      <c r="M20" s="12">
        <v>3</v>
      </c>
      <c r="N20" s="12">
        <v>5</v>
      </c>
      <c r="O20" s="12">
        <v>4</v>
      </c>
      <c r="P20" s="12">
        <v>5</v>
      </c>
      <c r="Q20" s="12">
        <v>4</v>
      </c>
      <c r="R20" s="12">
        <v>5</v>
      </c>
      <c r="S20" s="12">
        <v>5</v>
      </c>
      <c r="T20" s="43">
        <f t="shared" si="0"/>
        <v>61</v>
      </c>
      <c r="U20" s="12">
        <v>1</v>
      </c>
      <c r="V20" s="12">
        <v>1</v>
      </c>
      <c r="W20" s="12">
        <v>2</v>
      </c>
      <c r="X20" s="12">
        <v>5</v>
      </c>
      <c r="Y20" s="12">
        <v>4</v>
      </c>
      <c r="Z20" s="12">
        <v>5</v>
      </c>
      <c r="AA20" s="12">
        <v>4</v>
      </c>
      <c r="AB20" s="12">
        <v>4</v>
      </c>
      <c r="AC20" s="12">
        <v>4</v>
      </c>
      <c r="AD20" s="12">
        <v>5</v>
      </c>
      <c r="AE20" s="12">
        <v>5</v>
      </c>
      <c r="AF20" s="12">
        <v>4</v>
      </c>
      <c r="AG20" s="12">
        <v>4</v>
      </c>
      <c r="AH20" s="12">
        <v>4</v>
      </c>
      <c r="AI20" s="12">
        <v>3</v>
      </c>
      <c r="AJ20" s="12">
        <v>4</v>
      </c>
      <c r="AK20" s="12">
        <v>4</v>
      </c>
      <c r="AL20" s="43">
        <f t="shared" si="1"/>
        <v>63</v>
      </c>
      <c r="AM20" s="103">
        <f t="shared" si="9"/>
        <v>62</v>
      </c>
      <c r="AN20" s="106">
        <f t="shared" si="3"/>
        <v>12</v>
      </c>
      <c r="AO20" s="35">
        <f t="shared" si="4"/>
        <v>20.5</v>
      </c>
      <c r="AP20" s="35">
        <f t="shared" si="5"/>
        <v>12.5</v>
      </c>
      <c r="AQ20" s="35">
        <f t="shared" si="6"/>
        <v>8</v>
      </c>
      <c r="AR20" s="36">
        <f t="shared" si="7"/>
        <v>9</v>
      </c>
      <c r="AS20" s="107">
        <f t="shared" si="8"/>
        <v>62</v>
      </c>
    </row>
    <row r="21" spans="1:950" ht="40.049999999999997" customHeight="1" x14ac:dyDescent="0.3">
      <c r="A21" s="12">
        <v>20</v>
      </c>
      <c r="B21" s="13" t="s">
        <v>63</v>
      </c>
      <c r="C21" s="12">
        <v>1</v>
      </c>
      <c r="D21" s="12">
        <v>1</v>
      </c>
      <c r="E21" s="12">
        <v>1</v>
      </c>
      <c r="F21" s="12">
        <v>4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4</v>
      </c>
      <c r="N21" s="12">
        <v>3</v>
      </c>
      <c r="O21" s="12">
        <v>3</v>
      </c>
      <c r="P21" s="12">
        <v>4</v>
      </c>
      <c r="Q21" s="12">
        <v>3</v>
      </c>
      <c r="R21" s="12">
        <v>4</v>
      </c>
      <c r="S21" s="12">
        <v>3</v>
      </c>
      <c r="T21" s="43">
        <f t="shared" si="0"/>
        <v>48</v>
      </c>
      <c r="U21" s="12">
        <v>1</v>
      </c>
      <c r="V21" s="12">
        <v>1</v>
      </c>
      <c r="W21" s="12">
        <v>1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5</v>
      </c>
      <c r="AE21" s="12">
        <v>4</v>
      </c>
      <c r="AF21" s="12">
        <v>1</v>
      </c>
      <c r="AG21" s="12">
        <v>4</v>
      </c>
      <c r="AH21" s="12">
        <v>4</v>
      </c>
      <c r="AI21" s="12">
        <v>4</v>
      </c>
      <c r="AJ21" s="12">
        <v>4</v>
      </c>
      <c r="AK21" s="12">
        <v>3</v>
      </c>
      <c r="AL21" s="43">
        <f t="shared" si="1"/>
        <v>56</v>
      </c>
      <c r="AM21" s="103">
        <f t="shared" si="9"/>
        <v>52</v>
      </c>
      <c r="AN21" s="106">
        <f t="shared" si="3"/>
        <v>10</v>
      </c>
      <c r="AO21" s="35">
        <f t="shared" si="4"/>
        <v>18</v>
      </c>
      <c r="AP21" s="35">
        <f t="shared" si="5"/>
        <v>9.5</v>
      </c>
      <c r="AQ21" s="35">
        <f t="shared" si="6"/>
        <v>7.5</v>
      </c>
      <c r="AR21" s="36">
        <f t="shared" si="7"/>
        <v>7</v>
      </c>
      <c r="AS21" s="107">
        <f t="shared" si="8"/>
        <v>52</v>
      </c>
    </row>
    <row r="22" spans="1:950" ht="40.049999999999997" customHeight="1" x14ac:dyDescent="0.3">
      <c r="A22" s="12">
        <v>21</v>
      </c>
      <c r="B22" s="13" t="s">
        <v>87</v>
      </c>
      <c r="C22" s="12">
        <v>1</v>
      </c>
      <c r="D22" s="12">
        <v>1</v>
      </c>
      <c r="E22" s="12">
        <v>1</v>
      </c>
      <c r="F22" s="12">
        <v>4</v>
      </c>
      <c r="G22" s="12">
        <v>3</v>
      </c>
      <c r="H22" s="12">
        <v>5</v>
      </c>
      <c r="I22" s="12">
        <v>2</v>
      </c>
      <c r="J22" s="12">
        <v>2</v>
      </c>
      <c r="K22" s="12">
        <v>4</v>
      </c>
      <c r="L22" s="12">
        <v>4</v>
      </c>
      <c r="M22" s="12">
        <v>4</v>
      </c>
      <c r="N22" s="12">
        <v>2</v>
      </c>
      <c r="O22" s="12">
        <v>5</v>
      </c>
      <c r="P22" s="12">
        <v>4</v>
      </c>
      <c r="Q22" s="12">
        <v>4</v>
      </c>
      <c r="R22" s="12">
        <v>4</v>
      </c>
      <c r="S22" s="12">
        <v>4</v>
      </c>
      <c r="T22" s="43">
        <f t="shared" si="0"/>
        <v>54</v>
      </c>
      <c r="U22" s="12">
        <v>1</v>
      </c>
      <c r="V22" s="12">
        <v>1</v>
      </c>
      <c r="W22" s="12">
        <v>1</v>
      </c>
      <c r="X22" s="12">
        <v>5</v>
      </c>
      <c r="Y22" s="12">
        <v>4</v>
      </c>
      <c r="Z22" s="12">
        <v>5</v>
      </c>
      <c r="AA22" s="12">
        <v>3</v>
      </c>
      <c r="AB22" s="12">
        <v>4</v>
      </c>
      <c r="AC22" s="12">
        <v>5</v>
      </c>
      <c r="AD22" s="12">
        <v>4</v>
      </c>
      <c r="AE22" s="12">
        <v>5</v>
      </c>
      <c r="AF22" s="12">
        <v>3</v>
      </c>
      <c r="AG22" s="12">
        <v>3</v>
      </c>
      <c r="AH22" s="12">
        <v>5</v>
      </c>
      <c r="AI22" s="12">
        <v>5</v>
      </c>
      <c r="AJ22" s="12">
        <v>5</v>
      </c>
      <c r="AK22" s="12">
        <v>5</v>
      </c>
      <c r="AL22" s="43">
        <f t="shared" si="1"/>
        <v>64</v>
      </c>
      <c r="AM22" s="103">
        <f t="shared" si="9"/>
        <v>59</v>
      </c>
      <c r="AN22" s="106">
        <f t="shared" si="3"/>
        <v>11</v>
      </c>
      <c r="AO22" s="35">
        <f t="shared" si="4"/>
        <v>19</v>
      </c>
      <c r="AP22" s="35">
        <f t="shared" si="5"/>
        <v>11</v>
      </c>
      <c r="AQ22" s="35">
        <f t="shared" si="6"/>
        <v>9</v>
      </c>
      <c r="AR22" s="36">
        <f t="shared" si="7"/>
        <v>9</v>
      </c>
      <c r="AS22" s="107">
        <f t="shared" si="8"/>
        <v>59</v>
      </c>
    </row>
    <row r="23" spans="1:950" ht="40.049999999999997" customHeight="1" x14ac:dyDescent="0.3">
      <c r="A23" s="12">
        <v>22</v>
      </c>
      <c r="B23" s="13" t="s">
        <v>48</v>
      </c>
      <c r="C23" s="12">
        <v>1</v>
      </c>
      <c r="D23" s="12">
        <v>1</v>
      </c>
      <c r="E23" s="12">
        <v>1</v>
      </c>
      <c r="F23" s="12">
        <v>2</v>
      </c>
      <c r="G23" s="12">
        <v>2</v>
      </c>
      <c r="H23" s="12">
        <v>5</v>
      </c>
      <c r="I23" s="12">
        <v>4</v>
      </c>
      <c r="J23" s="12">
        <v>3</v>
      </c>
      <c r="K23" s="12">
        <v>4</v>
      </c>
      <c r="L23" s="12">
        <v>4</v>
      </c>
      <c r="M23" s="12">
        <v>4</v>
      </c>
      <c r="N23" s="12">
        <v>5</v>
      </c>
      <c r="O23" s="12">
        <v>4</v>
      </c>
      <c r="P23" s="12">
        <v>3</v>
      </c>
      <c r="Q23" s="12">
        <v>4</v>
      </c>
      <c r="R23" s="12">
        <v>5</v>
      </c>
      <c r="S23" s="12">
        <v>4</v>
      </c>
      <c r="T23" s="43">
        <f t="shared" si="0"/>
        <v>56</v>
      </c>
      <c r="U23" s="12">
        <v>1</v>
      </c>
      <c r="V23" s="12">
        <v>1</v>
      </c>
      <c r="W23" s="12">
        <v>1</v>
      </c>
      <c r="X23" s="12">
        <v>5</v>
      </c>
      <c r="Y23" s="12">
        <v>3</v>
      </c>
      <c r="Z23" s="12">
        <v>5</v>
      </c>
      <c r="AA23" s="12">
        <v>5</v>
      </c>
      <c r="AB23" s="12">
        <v>4</v>
      </c>
      <c r="AC23" s="12">
        <v>4</v>
      </c>
      <c r="AD23" s="12">
        <v>5</v>
      </c>
      <c r="AE23" s="12">
        <v>5</v>
      </c>
      <c r="AF23" s="12">
        <v>3</v>
      </c>
      <c r="AG23" s="12">
        <v>3</v>
      </c>
      <c r="AH23" s="12">
        <v>4</v>
      </c>
      <c r="AI23" s="12">
        <v>4</v>
      </c>
      <c r="AJ23" s="12">
        <v>4</v>
      </c>
      <c r="AK23" s="12">
        <v>4</v>
      </c>
      <c r="AL23" s="43">
        <f t="shared" si="1"/>
        <v>61</v>
      </c>
      <c r="AM23" s="103">
        <f t="shared" si="9"/>
        <v>58.5</v>
      </c>
      <c r="AN23" s="106">
        <f t="shared" si="3"/>
        <v>9</v>
      </c>
      <c r="AO23" s="35">
        <f t="shared" si="4"/>
        <v>21.5</v>
      </c>
      <c r="AP23" s="35">
        <f t="shared" si="5"/>
        <v>12</v>
      </c>
      <c r="AQ23" s="35">
        <f t="shared" si="6"/>
        <v>7.5</v>
      </c>
      <c r="AR23" s="36">
        <f t="shared" si="7"/>
        <v>8.5</v>
      </c>
      <c r="AS23" s="107">
        <f t="shared" si="8"/>
        <v>58.5</v>
      </c>
    </row>
    <row r="24" spans="1:950" ht="40.049999999999997" customHeight="1" x14ac:dyDescent="0.3">
      <c r="A24" s="12">
        <v>23</v>
      </c>
      <c r="B24" s="18" t="s">
        <v>71</v>
      </c>
      <c r="C24" s="17">
        <v>1</v>
      </c>
      <c r="D24" s="17">
        <v>1</v>
      </c>
      <c r="E24" s="17">
        <v>1</v>
      </c>
      <c r="F24" s="17">
        <v>2</v>
      </c>
      <c r="G24" s="17">
        <v>4</v>
      </c>
      <c r="H24" s="17">
        <v>4</v>
      </c>
      <c r="I24" s="17">
        <v>4</v>
      </c>
      <c r="J24" s="17">
        <v>2</v>
      </c>
      <c r="K24" s="17">
        <v>4</v>
      </c>
      <c r="L24" s="17">
        <v>4</v>
      </c>
      <c r="M24" s="17">
        <v>4</v>
      </c>
      <c r="N24" s="17">
        <v>4</v>
      </c>
      <c r="O24" s="17">
        <v>4</v>
      </c>
      <c r="P24" s="17">
        <v>4</v>
      </c>
      <c r="Q24" s="17">
        <v>3</v>
      </c>
      <c r="R24" s="17">
        <v>4</v>
      </c>
      <c r="S24" s="17">
        <v>3</v>
      </c>
      <c r="T24" s="19">
        <f t="shared" si="0"/>
        <v>53</v>
      </c>
      <c r="U24" s="17">
        <v>1</v>
      </c>
      <c r="V24" s="17">
        <v>1</v>
      </c>
      <c r="W24" s="17">
        <v>1</v>
      </c>
      <c r="X24" s="17">
        <v>5</v>
      </c>
      <c r="Y24" s="17">
        <v>4</v>
      </c>
      <c r="Z24" s="17">
        <v>4</v>
      </c>
      <c r="AA24" s="17">
        <v>5</v>
      </c>
      <c r="AB24" s="17">
        <v>4</v>
      </c>
      <c r="AC24" s="17">
        <v>5</v>
      </c>
      <c r="AD24" s="17">
        <v>5</v>
      </c>
      <c r="AE24" s="17">
        <v>4</v>
      </c>
      <c r="AF24" s="17">
        <v>5</v>
      </c>
      <c r="AG24" s="17">
        <v>4</v>
      </c>
      <c r="AH24" s="17">
        <v>4</v>
      </c>
      <c r="AI24" s="17">
        <v>4</v>
      </c>
      <c r="AJ24" s="17">
        <v>4</v>
      </c>
      <c r="AK24" s="17">
        <v>4</v>
      </c>
      <c r="AL24" s="19">
        <f t="shared" si="1"/>
        <v>64</v>
      </c>
      <c r="AM24" s="103">
        <f t="shared" si="9"/>
        <v>58.5</v>
      </c>
      <c r="AN24" s="106">
        <f t="shared" si="3"/>
        <v>10.5</v>
      </c>
      <c r="AO24" s="35">
        <f t="shared" si="4"/>
        <v>20.5</v>
      </c>
      <c r="AP24" s="35">
        <f t="shared" si="5"/>
        <v>12.5</v>
      </c>
      <c r="AQ24" s="35">
        <f t="shared" si="6"/>
        <v>7.5</v>
      </c>
      <c r="AR24" s="36">
        <f t="shared" si="7"/>
        <v>7.5</v>
      </c>
      <c r="AS24" s="107">
        <f t="shared" si="8"/>
        <v>58.5</v>
      </c>
    </row>
    <row r="25" spans="1:950" ht="40.049999999999997" customHeight="1" x14ac:dyDescent="0.3">
      <c r="A25" s="12">
        <v>24</v>
      </c>
      <c r="B25" s="13" t="s">
        <v>74</v>
      </c>
      <c r="C25" s="12">
        <v>1</v>
      </c>
      <c r="D25" s="12">
        <v>1</v>
      </c>
      <c r="E25" s="12">
        <v>1</v>
      </c>
      <c r="F25" s="12">
        <v>3</v>
      </c>
      <c r="G25" s="12">
        <v>1</v>
      </c>
      <c r="H25" s="12">
        <v>4</v>
      </c>
      <c r="I25" s="12">
        <v>4</v>
      </c>
      <c r="J25" s="12">
        <v>4</v>
      </c>
      <c r="K25" s="12">
        <v>3</v>
      </c>
      <c r="L25" s="12">
        <v>4</v>
      </c>
      <c r="M25" s="12">
        <v>4</v>
      </c>
      <c r="N25" s="12">
        <v>3</v>
      </c>
      <c r="O25" s="12">
        <v>5</v>
      </c>
      <c r="P25" s="12">
        <v>4</v>
      </c>
      <c r="Q25" s="12">
        <v>3</v>
      </c>
      <c r="R25" s="12">
        <v>4</v>
      </c>
      <c r="S25" s="12">
        <v>2</v>
      </c>
      <c r="T25" s="43">
        <f t="shared" si="0"/>
        <v>51</v>
      </c>
      <c r="U25" s="12">
        <v>1</v>
      </c>
      <c r="V25" s="12">
        <v>1</v>
      </c>
      <c r="W25" s="12">
        <v>1</v>
      </c>
      <c r="X25" s="12">
        <v>4</v>
      </c>
      <c r="Y25" s="12">
        <v>3</v>
      </c>
      <c r="Z25" s="12">
        <v>4</v>
      </c>
      <c r="AA25" s="12">
        <v>5</v>
      </c>
      <c r="AB25" s="12">
        <v>4</v>
      </c>
      <c r="AC25" s="12">
        <v>3</v>
      </c>
      <c r="AD25" s="12">
        <v>5</v>
      </c>
      <c r="AE25" s="12">
        <v>5</v>
      </c>
      <c r="AF25" s="12">
        <v>4</v>
      </c>
      <c r="AG25" s="12">
        <v>3</v>
      </c>
      <c r="AH25" s="12">
        <v>4</v>
      </c>
      <c r="AI25" s="12">
        <v>3</v>
      </c>
      <c r="AJ25" s="12">
        <v>5</v>
      </c>
      <c r="AK25" s="12">
        <v>3</v>
      </c>
      <c r="AL25" s="43">
        <f t="shared" si="1"/>
        <v>58</v>
      </c>
      <c r="AM25" s="103">
        <f t="shared" si="9"/>
        <v>54.5</v>
      </c>
      <c r="AN25" s="106">
        <f t="shared" si="3"/>
        <v>8.5</v>
      </c>
      <c r="AO25" s="35">
        <f t="shared" si="4"/>
        <v>20</v>
      </c>
      <c r="AP25" s="35">
        <f t="shared" si="5"/>
        <v>12</v>
      </c>
      <c r="AQ25" s="35">
        <f t="shared" si="6"/>
        <v>7</v>
      </c>
      <c r="AR25" s="36">
        <f t="shared" si="7"/>
        <v>7</v>
      </c>
      <c r="AS25" s="107">
        <f t="shared" si="8"/>
        <v>54.5</v>
      </c>
    </row>
    <row r="26" spans="1:950" ht="40.049999999999997" customHeight="1" x14ac:dyDescent="0.3">
      <c r="A26" s="12">
        <v>25</v>
      </c>
      <c r="B26" s="13" t="s">
        <v>53</v>
      </c>
      <c r="C26" s="12">
        <v>1</v>
      </c>
      <c r="D26" s="12">
        <v>1</v>
      </c>
      <c r="E26" s="12">
        <v>0</v>
      </c>
      <c r="F26" s="12">
        <v>4</v>
      </c>
      <c r="G26" s="12">
        <v>4</v>
      </c>
      <c r="H26" s="12">
        <v>4</v>
      </c>
      <c r="I26" s="12">
        <v>4</v>
      </c>
      <c r="J26" s="12">
        <v>3</v>
      </c>
      <c r="K26" s="12">
        <v>3</v>
      </c>
      <c r="L26" s="12">
        <v>2</v>
      </c>
      <c r="M26" s="12">
        <v>4</v>
      </c>
      <c r="N26" s="12">
        <v>2</v>
      </c>
      <c r="O26" s="12">
        <v>4</v>
      </c>
      <c r="P26" s="12">
        <v>4</v>
      </c>
      <c r="Q26" s="12">
        <v>4</v>
      </c>
      <c r="R26" s="12">
        <v>4</v>
      </c>
      <c r="S26" s="12">
        <v>3</v>
      </c>
      <c r="T26" s="43">
        <f t="shared" si="0"/>
        <v>51</v>
      </c>
      <c r="U26" s="12">
        <v>1</v>
      </c>
      <c r="V26" s="12">
        <v>1</v>
      </c>
      <c r="W26" s="12">
        <v>0</v>
      </c>
      <c r="X26" s="12">
        <v>5</v>
      </c>
      <c r="Y26" s="12">
        <v>4</v>
      </c>
      <c r="Z26" s="12">
        <v>5</v>
      </c>
      <c r="AA26" s="12">
        <v>5</v>
      </c>
      <c r="AB26" s="12">
        <v>4</v>
      </c>
      <c r="AC26" s="12">
        <v>3</v>
      </c>
      <c r="AD26" s="12">
        <v>4</v>
      </c>
      <c r="AE26" s="12">
        <v>4</v>
      </c>
      <c r="AF26" s="12">
        <v>5</v>
      </c>
      <c r="AG26" s="12">
        <v>5</v>
      </c>
      <c r="AH26" s="12">
        <v>4</v>
      </c>
      <c r="AI26" s="12">
        <v>5</v>
      </c>
      <c r="AJ26" s="12">
        <v>5</v>
      </c>
      <c r="AK26" s="12">
        <v>5</v>
      </c>
      <c r="AL26" s="43">
        <f t="shared" si="1"/>
        <v>65</v>
      </c>
      <c r="AM26" s="103">
        <f t="shared" si="9"/>
        <v>58</v>
      </c>
      <c r="AN26" s="106">
        <f t="shared" si="3"/>
        <v>10.5</v>
      </c>
      <c r="AO26" s="35">
        <f t="shared" si="4"/>
        <v>18.5</v>
      </c>
      <c r="AP26" s="35">
        <f t="shared" si="5"/>
        <v>12</v>
      </c>
      <c r="AQ26" s="35">
        <f t="shared" si="6"/>
        <v>8.5</v>
      </c>
      <c r="AR26" s="36">
        <f t="shared" si="7"/>
        <v>8.5</v>
      </c>
      <c r="AS26" s="107">
        <f t="shared" si="8"/>
        <v>58</v>
      </c>
    </row>
    <row r="27" spans="1:950" ht="40.049999999999997" customHeight="1" x14ac:dyDescent="0.3">
      <c r="A27" s="12">
        <v>26</v>
      </c>
      <c r="B27" s="25" t="s">
        <v>67</v>
      </c>
      <c r="C27" s="24">
        <v>1</v>
      </c>
      <c r="D27" s="24">
        <v>1</v>
      </c>
      <c r="E27" s="24">
        <v>1</v>
      </c>
      <c r="F27" s="24">
        <v>3</v>
      </c>
      <c r="G27" s="24">
        <v>3</v>
      </c>
      <c r="H27" s="24">
        <v>4</v>
      </c>
      <c r="I27" s="24">
        <v>4</v>
      </c>
      <c r="J27" s="24">
        <v>3</v>
      </c>
      <c r="K27" s="24">
        <v>2</v>
      </c>
      <c r="L27" s="24">
        <v>4</v>
      </c>
      <c r="M27" s="24">
        <v>4</v>
      </c>
      <c r="N27" s="24">
        <v>3</v>
      </c>
      <c r="O27" s="24">
        <v>4</v>
      </c>
      <c r="P27" s="24">
        <v>2</v>
      </c>
      <c r="Q27" s="24">
        <v>4</v>
      </c>
      <c r="R27" s="24">
        <v>4</v>
      </c>
      <c r="S27" s="24">
        <v>3</v>
      </c>
      <c r="T27" s="44">
        <f t="shared" si="0"/>
        <v>50</v>
      </c>
      <c r="U27" s="24">
        <v>1</v>
      </c>
      <c r="V27" s="24">
        <v>1</v>
      </c>
      <c r="W27" s="24">
        <v>1</v>
      </c>
      <c r="X27" s="24">
        <v>4</v>
      </c>
      <c r="Y27" s="24">
        <v>4</v>
      </c>
      <c r="Z27" s="24">
        <v>5</v>
      </c>
      <c r="AA27" s="24">
        <v>4</v>
      </c>
      <c r="AB27" s="24">
        <v>3</v>
      </c>
      <c r="AC27" s="24">
        <v>3</v>
      </c>
      <c r="AD27" s="24">
        <v>4</v>
      </c>
      <c r="AE27" s="24">
        <v>4</v>
      </c>
      <c r="AF27" s="24">
        <v>4</v>
      </c>
      <c r="AG27" s="24">
        <v>4</v>
      </c>
      <c r="AH27" s="24">
        <v>4</v>
      </c>
      <c r="AI27" s="24">
        <v>3</v>
      </c>
      <c r="AJ27" s="24">
        <v>4</v>
      </c>
      <c r="AK27" s="24">
        <v>4</v>
      </c>
      <c r="AL27" s="44">
        <f t="shared" si="1"/>
        <v>57</v>
      </c>
      <c r="AM27" s="103">
        <f t="shared" si="9"/>
        <v>53.5</v>
      </c>
      <c r="AN27" s="106">
        <f t="shared" si="3"/>
        <v>10</v>
      </c>
      <c r="AO27" s="35">
        <f t="shared" si="4"/>
        <v>18</v>
      </c>
      <c r="AP27" s="35">
        <f t="shared" si="5"/>
        <v>11.5</v>
      </c>
      <c r="AQ27" s="35">
        <f t="shared" si="6"/>
        <v>6.5</v>
      </c>
      <c r="AR27" s="36">
        <f t="shared" si="7"/>
        <v>7.5</v>
      </c>
      <c r="AS27" s="107">
        <f t="shared" si="8"/>
        <v>53.5</v>
      </c>
    </row>
    <row r="28" spans="1:950" ht="40.049999999999997" customHeight="1" x14ac:dyDescent="0.3">
      <c r="A28" s="12">
        <v>27</v>
      </c>
      <c r="B28" s="13" t="s">
        <v>62</v>
      </c>
      <c r="C28" s="12">
        <v>1</v>
      </c>
      <c r="D28" s="12">
        <v>1</v>
      </c>
      <c r="E28" s="12">
        <v>1</v>
      </c>
      <c r="F28" s="12">
        <v>2</v>
      </c>
      <c r="G28" s="12">
        <v>1</v>
      </c>
      <c r="H28" s="12">
        <v>5</v>
      </c>
      <c r="I28" s="12">
        <v>3</v>
      </c>
      <c r="J28" s="12">
        <v>3</v>
      </c>
      <c r="K28" s="12">
        <v>4</v>
      </c>
      <c r="L28" s="12">
        <v>5</v>
      </c>
      <c r="M28" s="12">
        <v>3</v>
      </c>
      <c r="N28" s="12">
        <v>5</v>
      </c>
      <c r="O28" s="12">
        <v>4</v>
      </c>
      <c r="P28" s="12">
        <v>2</v>
      </c>
      <c r="Q28" s="12">
        <v>4</v>
      </c>
      <c r="R28" s="12">
        <v>5</v>
      </c>
      <c r="S28" s="12">
        <v>5</v>
      </c>
      <c r="T28" s="43">
        <f t="shared" si="0"/>
        <v>54</v>
      </c>
      <c r="U28" s="12">
        <v>1</v>
      </c>
      <c r="V28" s="12">
        <v>1</v>
      </c>
      <c r="W28" s="12">
        <v>1</v>
      </c>
      <c r="X28" s="12">
        <v>4</v>
      </c>
      <c r="Y28" s="12">
        <v>3</v>
      </c>
      <c r="Z28" s="12">
        <v>5</v>
      </c>
      <c r="AA28" s="12">
        <v>5</v>
      </c>
      <c r="AB28" s="12">
        <v>4</v>
      </c>
      <c r="AC28" s="12">
        <v>3</v>
      </c>
      <c r="AD28" s="12">
        <v>5</v>
      </c>
      <c r="AE28" s="12">
        <v>5</v>
      </c>
      <c r="AF28" s="12">
        <v>3</v>
      </c>
      <c r="AG28" s="12">
        <v>3</v>
      </c>
      <c r="AH28" s="12">
        <v>5</v>
      </c>
      <c r="AI28" s="12">
        <v>4</v>
      </c>
      <c r="AJ28" s="12">
        <v>5</v>
      </c>
      <c r="AK28" s="12">
        <v>4</v>
      </c>
      <c r="AL28" s="43">
        <f t="shared" si="1"/>
        <v>61</v>
      </c>
      <c r="AM28" s="103">
        <f t="shared" si="9"/>
        <v>57.5</v>
      </c>
      <c r="AN28" s="106">
        <f t="shared" si="3"/>
        <v>8</v>
      </c>
      <c r="AO28" s="35">
        <f t="shared" si="4"/>
        <v>21</v>
      </c>
      <c r="AP28" s="35">
        <f t="shared" si="5"/>
        <v>11.5</v>
      </c>
      <c r="AQ28" s="35">
        <f t="shared" si="6"/>
        <v>7.5</v>
      </c>
      <c r="AR28" s="36">
        <f t="shared" si="7"/>
        <v>9.5</v>
      </c>
      <c r="AS28" s="107">
        <f t="shared" si="8"/>
        <v>57.5</v>
      </c>
    </row>
    <row r="29" spans="1:950" ht="40.049999999999997" customHeight="1" x14ac:dyDescent="0.3">
      <c r="A29" s="12">
        <v>28</v>
      </c>
      <c r="B29" s="13" t="s">
        <v>50</v>
      </c>
      <c r="C29" s="12">
        <v>1</v>
      </c>
      <c r="D29" s="12">
        <v>1</v>
      </c>
      <c r="E29" s="12">
        <v>0</v>
      </c>
      <c r="F29" s="12">
        <v>4</v>
      </c>
      <c r="G29" s="12">
        <v>4</v>
      </c>
      <c r="H29" s="12">
        <v>5</v>
      </c>
      <c r="I29" s="12">
        <v>3</v>
      </c>
      <c r="J29" s="12">
        <v>3</v>
      </c>
      <c r="K29" s="12">
        <v>3</v>
      </c>
      <c r="L29" s="12">
        <v>4</v>
      </c>
      <c r="M29" s="12">
        <v>4</v>
      </c>
      <c r="N29" s="12">
        <v>3</v>
      </c>
      <c r="O29" s="12">
        <v>4</v>
      </c>
      <c r="P29" s="12">
        <v>5</v>
      </c>
      <c r="Q29" s="12">
        <v>4</v>
      </c>
      <c r="R29" s="12">
        <v>4</v>
      </c>
      <c r="S29" s="12">
        <v>4</v>
      </c>
      <c r="T29" s="43">
        <f t="shared" si="0"/>
        <v>56</v>
      </c>
      <c r="U29" s="12">
        <v>1</v>
      </c>
      <c r="V29" s="12">
        <v>1</v>
      </c>
      <c r="W29" s="12">
        <v>0</v>
      </c>
      <c r="X29" s="12">
        <v>5</v>
      </c>
      <c r="Y29" s="12">
        <v>4</v>
      </c>
      <c r="Z29" s="12">
        <v>5</v>
      </c>
      <c r="AA29" s="12">
        <v>5</v>
      </c>
      <c r="AB29" s="12">
        <v>4</v>
      </c>
      <c r="AC29" s="12">
        <v>4</v>
      </c>
      <c r="AD29" s="12">
        <v>4</v>
      </c>
      <c r="AE29" s="12">
        <v>4</v>
      </c>
      <c r="AF29" s="12">
        <v>2</v>
      </c>
      <c r="AG29" s="12">
        <v>4</v>
      </c>
      <c r="AH29" s="12">
        <v>2</v>
      </c>
      <c r="AI29" s="12">
        <v>4</v>
      </c>
      <c r="AJ29" s="12">
        <v>4</v>
      </c>
      <c r="AK29" s="12">
        <v>2</v>
      </c>
      <c r="AL29" s="43">
        <f t="shared" si="1"/>
        <v>55</v>
      </c>
      <c r="AM29" s="103">
        <f t="shared" si="9"/>
        <v>55.5</v>
      </c>
      <c r="AN29" s="106">
        <f t="shared" si="3"/>
        <v>10.5</v>
      </c>
      <c r="AO29" s="35">
        <f t="shared" si="4"/>
        <v>20</v>
      </c>
      <c r="AP29" s="35">
        <f t="shared" si="5"/>
        <v>10.5</v>
      </c>
      <c r="AQ29" s="35">
        <f t="shared" si="6"/>
        <v>7.5</v>
      </c>
      <c r="AR29" s="36">
        <f t="shared" si="7"/>
        <v>7</v>
      </c>
      <c r="AS29" s="107">
        <f t="shared" si="8"/>
        <v>55.5</v>
      </c>
    </row>
    <row r="30" spans="1:950" ht="40.049999999999997" customHeight="1" x14ac:dyDescent="0.3">
      <c r="A30" s="12">
        <v>29</v>
      </c>
      <c r="B30" s="18" t="s">
        <v>66</v>
      </c>
      <c r="C30" s="17">
        <v>1</v>
      </c>
      <c r="D30" s="17">
        <v>1</v>
      </c>
      <c r="E30" s="17">
        <v>1</v>
      </c>
      <c r="F30" s="17">
        <v>2</v>
      </c>
      <c r="G30" s="17">
        <v>3</v>
      </c>
      <c r="H30" s="17">
        <v>3</v>
      </c>
      <c r="I30" s="17">
        <v>4</v>
      </c>
      <c r="J30" s="17">
        <v>2</v>
      </c>
      <c r="K30" s="17">
        <v>3</v>
      </c>
      <c r="L30" s="17">
        <v>5</v>
      </c>
      <c r="M30" s="17">
        <v>3</v>
      </c>
      <c r="N30" s="17">
        <v>4</v>
      </c>
      <c r="O30" s="17">
        <v>4</v>
      </c>
      <c r="P30" s="17">
        <v>4</v>
      </c>
      <c r="Q30" s="17">
        <v>4</v>
      </c>
      <c r="R30" s="17">
        <v>4</v>
      </c>
      <c r="S30" s="17">
        <v>2</v>
      </c>
      <c r="T30" s="19">
        <f t="shared" si="0"/>
        <v>50</v>
      </c>
      <c r="U30" s="17">
        <v>1</v>
      </c>
      <c r="V30" s="17">
        <v>1</v>
      </c>
      <c r="W30" s="17">
        <v>1</v>
      </c>
      <c r="X30" s="17">
        <v>4</v>
      </c>
      <c r="Y30" s="17">
        <v>4</v>
      </c>
      <c r="Z30" s="17">
        <v>4</v>
      </c>
      <c r="AA30" s="17">
        <v>5</v>
      </c>
      <c r="AB30" s="17">
        <v>4</v>
      </c>
      <c r="AC30" s="17">
        <v>4</v>
      </c>
      <c r="AD30" s="17">
        <v>5</v>
      </c>
      <c r="AE30" s="17">
        <v>5</v>
      </c>
      <c r="AF30" s="17">
        <v>4</v>
      </c>
      <c r="AG30" s="17">
        <v>4</v>
      </c>
      <c r="AH30" s="17">
        <v>3</v>
      </c>
      <c r="AI30" s="17">
        <v>3</v>
      </c>
      <c r="AJ30" s="17">
        <v>5</v>
      </c>
      <c r="AK30" s="17">
        <v>4</v>
      </c>
      <c r="AL30" s="19">
        <f t="shared" si="1"/>
        <v>61</v>
      </c>
      <c r="AM30" s="103">
        <f t="shared" si="9"/>
        <v>55.5</v>
      </c>
      <c r="AN30" s="106">
        <f t="shared" si="3"/>
        <v>9.5</v>
      </c>
      <c r="AO30" s="35">
        <f t="shared" si="4"/>
        <v>19.5</v>
      </c>
      <c r="AP30" s="35">
        <f t="shared" si="5"/>
        <v>12</v>
      </c>
      <c r="AQ30" s="35">
        <f t="shared" si="6"/>
        <v>7</v>
      </c>
      <c r="AR30" s="36">
        <f t="shared" si="7"/>
        <v>7.5</v>
      </c>
      <c r="AS30" s="107">
        <f t="shared" ref="AS30:AS49" si="10">AN30+AR30+AQ30+AP30+AO30</f>
        <v>55.5</v>
      </c>
    </row>
    <row r="31" spans="1:950" ht="40.049999999999997" customHeight="1" x14ac:dyDescent="0.3">
      <c r="A31" s="12">
        <v>30</v>
      </c>
      <c r="B31" s="13" t="s">
        <v>44</v>
      </c>
      <c r="C31" s="12">
        <v>1</v>
      </c>
      <c r="D31" s="12">
        <v>0.8</v>
      </c>
      <c r="E31" s="12">
        <v>1</v>
      </c>
      <c r="F31" s="12">
        <v>2</v>
      </c>
      <c r="G31" s="12">
        <v>1</v>
      </c>
      <c r="H31" s="12">
        <v>4</v>
      </c>
      <c r="I31" s="12">
        <v>4</v>
      </c>
      <c r="J31" s="12">
        <v>3</v>
      </c>
      <c r="K31" s="12">
        <v>5</v>
      </c>
      <c r="L31" s="12">
        <v>1</v>
      </c>
      <c r="M31" s="12">
        <v>3</v>
      </c>
      <c r="N31" s="12">
        <v>3</v>
      </c>
      <c r="O31" s="12">
        <v>4</v>
      </c>
      <c r="P31" s="12">
        <v>4</v>
      </c>
      <c r="Q31" s="12">
        <v>4</v>
      </c>
      <c r="R31" s="12">
        <v>5</v>
      </c>
      <c r="S31" s="12">
        <v>4</v>
      </c>
      <c r="T31" s="43">
        <f t="shared" si="0"/>
        <v>49.8</v>
      </c>
      <c r="U31" s="12">
        <v>1</v>
      </c>
      <c r="V31" s="12">
        <v>0.8</v>
      </c>
      <c r="W31" s="12">
        <v>1</v>
      </c>
      <c r="X31" s="12">
        <v>3</v>
      </c>
      <c r="Y31" s="12">
        <v>3</v>
      </c>
      <c r="Z31" s="12">
        <v>5</v>
      </c>
      <c r="AA31" s="12">
        <v>4</v>
      </c>
      <c r="AB31" s="12">
        <v>3</v>
      </c>
      <c r="AC31" s="12">
        <v>4</v>
      </c>
      <c r="AD31" s="12">
        <v>3</v>
      </c>
      <c r="AE31" s="12">
        <v>3</v>
      </c>
      <c r="AF31" s="12">
        <v>5</v>
      </c>
      <c r="AG31" s="12">
        <v>4</v>
      </c>
      <c r="AH31" s="12">
        <v>5</v>
      </c>
      <c r="AI31" s="12">
        <v>4</v>
      </c>
      <c r="AJ31" s="12">
        <v>5</v>
      </c>
      <c r="AK31" s="12">
        <v>5</v>
      </c>
      <c r="AL31" s="43">
        <f t="shared" si="1"/>
        <v>58.8</v>
      </c>
      <c r="AM31" s="103">
        <f t="shared" si="9"/>
        <v>54.3</v>
      </c>
      <c r="AN31" s="106">
        <f t="shared" si="3"/>
        <v>7.3</v>
      </c>
      <c r="AO31" s="35">
        <f t="shared" si="4"/>
        <v>18</v>
      </c>
      <c r="AP31" s="35">
        <f t="shared" si="5"/>
        <v>11</v>
      </c>
      <c r="AQ31" s="35">
        <f t="shared" si="6"/>
        <v>8.5</v>
      </c>
      <c r="AR31" s="36">
        <f t="shared" si="7"/>
        <v>9.5</v>
      </c>
      <c r="AS31" s="107">
        <f t="shared" si="10"/>
        <v>54.3</v>
      </c>
    </row>
    <row r="32" spans="1:950" s="52" customFormat="1" ht="40.049999999999997" customHeight="1" x14ac:dyDescent="0.3">
      <c r="A32" s="46">
        <v>31</v>
      </c>
      <c r="B32" s="47" t="s">
        <v>82</v>
      </c>
      <c r="C32" s="46">
        <v>1</v>
      </c>
      <c r="D32" s="46">
        <v>1</v>
      </c>
      <c r="E32" s="46">
        <v>1</v>
      </c>
      <c r="F32" s="46">
        <v>3</v>
      </c>
      <c r="G32" s="46">
        <v>2</v>
      </c>
      <c r="H32" s="46">
        <v>5</v>
      </c>
      <c r="I32" s="46">
        <v>5</v>
      </c>
      <c r="J32" s="46">
        <v>4</v>
      </c>
      <c r="K32" s="46">
        <v>4</v>
      </c>
      <c r="L32" s="46">
        <v>5</v>
      </c>
      <c r="M32" s="46">
        <v>4</v>
      </c>
      <c r="N32" s="46">
        <v>5</v>
      </c>
      <c r="O32" s="46">
        <v>4</v>
      </c>
      <c r="P32" s="46">
        <v>5</v>
      </c>
      <c r="Q32" s="46">
        <v>5</v>
      </c>
      <c r="R32" s="46">
        <v>5</v>
      </c>
      <c r="S32" s="46">
        <v>5</v>
      </c>
      <c r="T32" s="48">
        <f t="shared" si="0"/>
        <v>64</v>
      </c>
      <c r="U32" s="46">
        <v>1</v>
      </c>
      <c r="V32" s="46">
        <v>1</v>
      </c>
      <c r="W32" s="46">
        <v>1</v>
      </c>
      <c r="X32" s="46">
        <v>4</v>
      </c>
      <c r="Y32" s="46">
        <v>4</v>
      </c>
      <c r="Z32" s="46">
        <v>5</v>
      </c>
      <c r="AA32" s="46">
        <v>5</v>
      </c>
      <c r="AB32" s="46">
        <v>3</v>
      </c>
      <c r="AC32" s="46">
        <v>4</v>
      </c>
      <c r="AD32" s="46">
        <v>5</v>
      </c>
      <c r="AE32" s="46">
        <v>4</v>
      </c>
      <c r="AF32" s="46">
        <v>3</v>
      </c>
      <c r="AG32" s="46">
        <v>4</v>
      </c>
      <c r="AH32" s="46">
        <v>5</v>
      </c>
      <c r="AI32" s="46">
        <v>5</v>
      </c>
      <c r="AJ32" s="46">
        <v>5</v>
      </c>
      <c r="AK32" s="46">
        <v>4</v>
      </c>
      <c r="AL32" s="48">
        <f t="shared" si="1"/>
        <v>63</v>
      </c>
      <c r="AM32" s="104">
        <f t="shared" si="9"/>
        <v>63.5</v>
      </c>
      <c r="AN32" s="108">
        <f t="shared" si="3"/>
        <v>9.5</v>
      </c>
      <c r="AO32" s="49">
        <f t="shared" si="4"/>
        <v>22.5</v>
      </c>
      <c r="AP32" s="49">
        <f t="shared" si="5"/>
        <v>12</v>
      </c>
      <c r="AQ32" s="49">
        <f t="shared" si="6"/>
        <v>10</v>
      </c>
      <c r="AR32" s="50">
        <f t="shared" si="7"/>
        <v>9.5</v>
      </c>
      <c r="AS32" s="109">
        <f t="shared" si="10"/>
        <v>63.5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1"/>
      <c r="NO32" s="51"/>
      <c r="NP32" s="51"/>
      <c r="NQ32" s="51"/>
      <c r="NR32" s="51"/>
      <c r="NS32" s="51"/>
      <c r="NT32" s="51"/>
      <c r="NU32" s="51"/>
      <c r="NV32" s="51"/>
      <c r="NW32" s="51"/>
      <c r="NX32" s="51"/>
      <c r="NY32" s="51"/>
      <c r="NZ32" s="51"/>
      <c r="OA32" s="51"/>
      <c r="OB32" s="51"/>
      <c r="OC32" s="51"/>
      <c r="OD32" s="51"/>
      <c r="OE32" s="51"/>
      <c r="OF32" s="51"/>
      <c r="OG32" s="51"/>
      <c r="OH32" s="51"/>
      <c r="OI32" s="51"/>
      <c r="OJ32" s="51"/>
      <c r="OK32" s="51"/>
      <c r="OL32" s="51"/>
      <c r="OM32" s="51"/>
      <c r="ON32" s="51"/>
      <c r="OO32" s="51"/>
      <c r="OP32" s="51"/>
      <c r="OQ32" s="51"/>
      <c r="OR32" s="51"/>
      <c r="OS32" s="51"/>
      <c r="OT32" s="51"/>
      <c r="OU32" s="51"/>
      <c r="OV32" s="51"/>
      <c r="OW32" s="51"/>
      <c r="OX32" s="51"/>
      <c r="OY32" s="51"/>
      <c r="OZ32" s="51"/>
      <c r="PA32" s="51"/>
      <c r="PB32" s="51"/>
      <c r="PC32" s="51"/>
      <c r="PD32" s="51"/>
      <c r="PE32" s="51"/>
      <c r="PF32" s="51"/>
      <c r="PG32" s="51"/>
      <c r="PH32" s="51"/>
      <c r="PI32" s="51"/>
      <c r="PJ32" s="51"/>
      <c r="PK32" s="51"/>
      <c r="PL32" s="51"/>
      <c r="PM32" s="51"/>
      <c r="PN32" s="51"/>
      <c r="PO32" s="51"/>
      <c r="PP32" s="51"/>
      <c r="PQ32" s="51"/>
      <c r="PR32" s="51"/>
      <c r="PS32" s="51"/>
      <c r="PT32" s="51"/>
      <c r="PU32" s="51"/>
      <c r="PV32" s="51"/>
      <c r="PW32" s="51"/>
      <c r="PX32" s="51"/>
      <c r="PY32" s="51"/>
      <c r="PZ32" s="51"/>
      <c r="QA32" s="51"/>
      <c r="QB32" s="51"/>
      <c r="QC32" s="51"/>
      <c r="QD32" s="51"/>
      <c r="QE32" s="51"/>
      <c r="QF32" s="51"/>
      <c r="QG32" s="51"/>
      <c r="QH32" s="51"/>
      <c r="QI32" s="51"/>
      <c r="QJ32" s="51"/>
      <c r="QK32" s="51"/>
      <c r="QL32" s="51"/>
      <c r="QM32" s="51"/>
      <c r="QN32" s="51"/>
      <c r="QO32" s="51"/>
      <c r="QP32" s="51"/>
      <c r="QQ32" s="51"/>
      <c r="QR32" s="51"/>
      <c r="QS32" s="51"/>
      <c r="QT32" s="51"/>
      <c r="QU32" s="51"/>
      <c r="QV32" s="51"/>
      <c r="QW32" s="51"/>
      <c r="QX32" s="51"/>
      <c r="QY32" s="51"/>
      <c r="QZ32" s="51"/>
      <c r="RA32" s="51"/>
      <c r="RB32" s="51"/>
      <c r="RC32" s="51"/>
      <c r="RD32" s="51"/>
      <c r="RE32" s="51"/>
      <c r="RF32" s="51"/>
      <c r="RG32" s="51"/>
      <c r="RH32" s="51"/>
      <c r="RI32" s="51"/>
      <c r="RJ32" s="51"/>
      <c r="RK32" s="51"/>
      <c r="RL32" s="51"/>
      <c r="RM32" s="51"/>
      <c r="RN32" s="51"/>
      <c r="RO32" s="51"/>
      <c r="RP32" s="51"/>
      <c r="RQ32" s="51"/>
      <c r="RR32" s="51"/>
      <c r="RS32" s="51"/>
      <c r="RT32" s="51"/>
      <c r="RU32" s="51"/>
      <c r="RV32" s="51"/>
      <c r="RW32" s="51"/>
      <c r="RX32" s="51"/>
      <c r="RY32" s="51"/>
      <c r="RZ32" s="51"/>
      <c r="SA32" s="51"/>
      <c r="SB32" s="51"/>
      <c r="SC32" s="51"/>
      <c r="SD32" s="51"/>
      <c r="SE32" s="51"/>
      <c r="SF32" s="51"/>
      <c r="SG32" s="51"/>
      <c r="SH32" s="51"/>
      <c r="SI32" s="51"/>
      <c r="SJ32" s="51"/>
      <c r="SK32" s="51"/>
      <c r="SL32" s="51"/>
      <c r="SM32" s="51"/>
      <c r="SN32" s="51"/>
      <c r="SO32" s="51"/>
      <c r="SP32" s="51"/>
      <c r="SQ32" s="51"/>
      <c r="SR32" s="51"/>
      <c r="SS32" s="51"/>
      <c r="ST32" s="51"/>
      <c r="SU32" s="51"/>
      <c r="SV32" s="51"/>
      <c r="SW32" s="51"/>
      <c r="SX32" s="51"/>
      <c r="SY32" s="51"/>
      <c r="SZ32" s="51"/>
      <c r="TA32" s="51"/>
      <c r="TB32" s="51"/>
      <c r="TC32" s="51"/>
      <c r="TD32" s="51"/>
      <c r="TE32" s="51"/>
      <c r="TF32" s="51"/>
      <c r="TG32" s="51"/>
      <c r="TH32" s="51"/>
      <c r="TI32" s="51"/>
      <c r="TJ32" s="51"/>
      <c r="TK32" s="51"/>
      <c r="TL32" s="51"/>
      <c r="TM32" s="51"/>
      <c r="TN32" s="51"/>
      <c r="TO32" s="51"/>
      <c r="TP32" s="51"/>
      <c r="TQ32" s="51"/>
      <c r="TR32" s="51"/>
      <c r="TS32" s="51"/>
      <c r="TT32" s="51"/>
      <c r="TU32" s="51"/>
      <c r="TV32" s="51"/>
      <c r="TW32" s="51"/>
      <c r="TX32" s="51"/>
      <c r="TY32" s="51"/>
      <c r="TZ32" s="51"/>
      <c r="UA32" s="51"/>
      <c r="UB32" s="51"/>
      <c r="UC32" s="51"/>
      <c r="UD32" s="51"/>
      <c r="UE32" s="51"/>
      <c r="UF32" s="51"/>
      <c r="UG32" s="51"/>
      <c r="UH32" s="51"/>
      <c r="UI32" s="51"/>
      <c r="UJ32" s="51"/>
      <c r="UK32" s="51"/>
      <c r="UL32" s="51"/>
      <c r="UM32" s="51"/>
      <c r="UN32" s="51"/>
      <c r="UO32" s="51"/>
      <c r="UP32" s="51"/>
      <c r="UQ32" s="51"/>
      <c r="UR32" s="51"/>
      <c r="US32" s="51"/>
      <c r="UT32" s="51"/>
      <c r="UU32" s="51"/>
      <c r="UV32" s="51"/>
      <c r="UW32" s="51"/>
      <c r="UX32" s="51"/>
      <c r="UY32" s="51"/>
      <c r="UZ32" s="51"/>
      <c r="VA32" s="51"/>
      <c r="VB32" s="51"/>
      <c r="VC32" s="51"/>
      <c r="VD32" s="51"/>
      <c r="VE32" s="51"/>
      <c r="VF32" s="51"/>
      <c r="VG32" s="51"/>
      <c r="VH32" s="51"/>
      <c r="VI32" s="51"/>
      <c r="VJ32" s="51"/>
      <c r="VK32" s="51"/>
      <c r="VL32" s="51"/>
      <c r="VM32" s="51"/>
      <c r="VN32" s="51"/>
      <c r="VO32" s="51"/>
      <c r="VP32" s="51"/>
      <c r="VQ32" s="51"/>
      <c r="VR32" s="51"/>
      <c r="VS32" s="51"/>
      <c r="VT32" s="51"/>
      <c r="VU32" s="51"/>
      <c r="VV32" s="51"/>
      <c r="VW32" s="51"/>
      <c r="VX32" s="51"/>
      <c r="VY32" s="51"/>
      <c r="VZ32" s="51"/>
      <c r="WA32" s="51"/>
      <c r="WB32" s="51"/>
      <c r="WC32" s="51"/>
      <c r="WD32" s="51"/>
      <c r="WE32" s="51"/>
      <c r="WF32" s="51"/>
      <c r="WG32" s="51"/>
      <c r="WH32" s="51"/>
      <c r="WI32" s="51"/>
      <c r="WJ32" s="51"/>
      <c r="WK32" s="51"/>
      <c r="WL32" s="51"/>
      <c r="WM32" s="51"/>
      <c r="WN32" s="51"/>
      <c r="WO32" s="51"/>
      <c r="WP32" s="51"/>
      <c r="WQ32" s="51"/>
      <c r="WR32" s="51"/>
      <c r="WS32" s="51"/>
      <c r="WT32" s="51"/>
      <c r="WU32" s="51"/>
      <c r="WV32" s="51"/>
      <c r="WW32" s="51"/>
      <c r="WX32" s="51"/>
      <c r="WY32" s="51"/>
      <c r="WZ32" s="51"/>
      <c r="XA32" s="51"/>
      <c r="XB32" s="51"/>
      <c r="XC32" s="51"/>
      <c r="XD32" s="51"/>
      <c r="XE32" s="51"/>
      <c r="XF32" s="51"/>
      <c r="XG32" s="51"/>
      <c r="XH32" s="51"/>
      <c r="XI32" s="51"/>
      <c r="XJ32" s="51"/>
      <c r="XK32" s="51"/>
      <c r="XL32" s="51"/>
      <c r="XM32" s="51"/>
      <c r="XN32" s="51"/>
      <c r="XO32" s="51"/>
      <c r="XP32" s="51"/>
      <c r="XQ32" s="51"/>
      <c r="XR32" s="51"/>
      <c r="XS32" s="51"/>
      <c r="XT32" s="51"/>
      <c r="XU32" s="51"/>
      <c r="XV32" s="51"/>
      <c r="XW32" s="51"/>
      <c r="XX32" s="51"/>
      <c r="XY32" s="51"/>
      <c r="XZ32" s="51"/>
      <c r="YA32" s="51"/>
      <c r="YB32" s="51"/>
      <c r="YC32" s="51"/>
      <c r="YD32" s="51"/>
      <c r="YE32" s="51"/>
      <c r="YF32" s="51"/>
      <c r="YG32" s="51"/>
      <c r="YH32" s="51"/>
      <c r="YI32" s="51"/>
      <c r="YJ32" s="51"/>
      <c r="YK32" s="51"/>
      <c r="YL32" s="51"/>
      <c r="YM32" s="51"/>
      <c r="YN32" s="51"/>
      <c r="YO32" s="51"/>
      <c r="YP32" s="51"/>
      <c r="YQ32" s="51"/>
      <c r="YR32" s="51"/>
      <c r="YS32" s="51"/>
      <c r="YT32" s="51"/>
      <c r="YU32" s="51"/>
      <c r="YV32" s="51"/>
      <c r="YW32" s="51"/>
      <c r="YX32" s="51"/>
      <c r="YY32" s="51"/>
      <c r="YZ32" s="51"/>
      <c r="ZA32" s="51"/>
      <c r="ZB32" s="51"/>
      <c r="ZC32" s="51"/>
      <c r="ZD32" s="51"/>
      <c r="ZE32" s="51"/>
      <c r="ZF32" s="51"/>
      <c r="ZG32" s="51"/>
      <c r="ZH32" s="51"/>
      <c r="ZI32" s="51"/>
      <c r="ZJ32" s="51"/>
      <c r="ZK32" s="51"/>
      <c r="ZL32" s="51"/>
      <c r="ZM32" s="51"/>
      <c r="ZN32" s="51"/>
      <c r="ZO32" s="51"/>
      <c r="ZP32" s="51"/>
      <c r="ZQ32" s="51"/>
      <c r="ZR32" s="51"/>
      <c r="ZS32" s="51"/>
      <c r="ZT32" s="51"/>
      <c r="ZU32" s="51"/>
      <c r="ZV32" s="51"/>
      <c r="ZW32" s="51"/>
      <c r="ZX32" s="51"/>
      <c r="ZY32" s="51"/>
      <c r="ZZ32" s="51"/>
      <c r="AAA32" s="51"/>
      <c r="AAB32" s="51"/>
      <c r="AAC32" s="51"/>
      <c r="AAD32" s="51"/>
      <c r="AAE32" s="51"/>
      <c r="AAF32" s="51"/>
      <c r="AAG32" s="51"/>
      <c r="AAH32" s="51"/>
      <c r="AAI32" s="51"/>
      <c r="AAJ32" s="51"/>
      <c r="AAK32" s="51"/>
      <c r="AAL32" s="51"/>
      <c r="AAM32" s="51"/>
      <c r="AAN32" s="51"/>
      <c r="AAO32" s="51"/>
      <c r="AAP32" s="51"/>
      <c r="AAQ32" s="51"/>
      <c r="AAR32" s="51"/>
      <c r="AAS32" s="51"/>
      <c r="AAT32" s="51"/>
      <c r="AAU32" s="51"/>
      <c r="AAV32" s="51"/>
      <c r="AAW32" s="51"/>
      <c r="AAX32" s="51"/>
      <c r="AAY32" s="51"/>
      <c r="AAZ32" s="51"/>
      <c r="ABA32" s="51"/>
      <c r="ABB32" s="51"/>
      <c r="ABC32" s="51"/>
      <c r="ABD32" s="51"/>
      <c r="ABE32" s="51"/>
      <c r="ABF32" s="51"/>
      <c r="ABG32" s="51"/>
      <c r="ABH32" s="51"/>
      <c r="ABI32" s="51"/>
      <c r="ABJ32" s="51"/>
      <c r="ABK32" s="51"/>
      <c r="ABL32" s="51"/>
      <c r="ABM32" s="51"/>
      <c r="ABN32" s="51"/>
      <c r="ABO32" s="51"/>
      <c r="ABP32" s="51"/>
      <c r="ABQ32" s="51"/>
      <c r="ABR32" s="51"/>
      <c r="ABS32" s="51"/>
      <c r="ABT32" s="51"/>
      <c r="ABU32" s="51"/>
      <c r="ABV32" s="51"/>
      <c r="ABW32" s="51"/>
      <c r="ABX32" s="51"/>
      <c r="ABY32" s="51"/>
      <c r="ABZ32" s="51"/>
      <c r="ACA32" s="51"/>
      <c r="ACB32" s="51"/>
      <c r="ACC32" s="51"/>
      <c r="ACD32" s="51"/>
      <c r="ACE32" s="51"/>
      <c r="ACF32" s="51"/>
      <c r="ACG32" s="51"/>
      <c r="ACH32" s="51"/>
      <c r="ACI32" s="51"/>
      <c r="ACJ32" s="51"/>
      <c r="ACK32" s="51"/>
      <c r="ACL32" s="51"/>
      <c r="ACM32" s="51"/>
      <c r="ACN32" s="51"/>
      <c r="ACO32" s="51"/>
      <c r="ACP32" s="51"/>
      <c r="ACQ32" s="51"/>
      <c r="ACR32" s="51"/>
      <c r="ACS32" s="51"/>
      <c r="ACT32" s="51"/>
      <c r="ACU32" s="51"/>
      <c r="ACV32" s="51"/>
      <c r="ACW32" s="51"/>
      <c r="ACX32" s="51"/>
      <c r="ACY32" s="51"/>
      <c r="ACZ32" s="51"/>
      <c r="ADA32" s="51"/>
      <c r="ADB32" s="51"/>
      <c r="ADC32" s="51"/>
      <c r="ADD32" s="51"/>
      <c r="ADE32" s="51"/>
      <c r="ADF32" s="51"/>
      <c r="ADG32" s="51"/>
      <c r="ADH32" s="51"/>
      <c r="ADI32" s="51"/>
      <c r="ADJ32" s="51"/>
      <c r="ADK32" s="51"/>
      <c r="ADL32" s="51"/>
      <c r="ADM32" s="51"/>
      <c r="ADN32" s="51"/>
      <c r="ADO32" s="51"/>
      <c r="ADP32" s="51"/>
      <c r="ADQ32" s="51"/>
      <c r="ADR32" s="51"/>
      <c r="ADS32" s="51"/>
      <c r="ADT32" s="51"/>
      <c r="ADU32" s="51"/>
      <c r="ADV32" s="51"/>
      <c r="ADW32" s="51"/>
      <c r="ADX32" s="51"/>
      <c r="ADY32" s="51"/>
      <c r="ADZ32" s="51"/>
      <c r="AEA32" s="51"/>
      <c r="AEB32" s="51"/>
      <c r="AEC32" s="51"/>
      <c r="AED32" s="51"/>
      <c r="AEE32" s="51"/>
      <c r="AEF32" s="51"/>
      <c r="AEG32" s="51"/>
      <c r="AEH32" s="51"/>
      <c r="AEI32" s="51"/>
      <c r="AEJ32" s="51"/>
      <c r="AEK32" s="51"/>
      <c r="AEL32" s="51"/>
      <c r="AEM32" s="51"/>
      <c r="AEN32" s="51"/>
      <c r="AEO32" s="51"/>
      <c r="AEP32" s="51"/>
      <c r="AEQ32" s="51"/>
      <c r="AER32" s="51"/>
      <c r="AES32" s="51"/>
      <c r="AET32" s="51"/>
      <c r="AEU32" s="51"/>
      <c r="AEV32" s="51"/>
      <c r="AEW32" s="51"/>
      <c r="AEX32" s="51"/>
      <c r="AEY32" s="51"/>
      <c r="AEZ32" s="51"/>
      <c r="AFA32" s="51"/>
      <c r="AFB32" s="51"/>
      <c r="AFC32" s="51"/>
      <c r="AFD32" s="51"/>
      <c r="AFE32" s="51"/>
      <c r="AFF32" s="51"/>
      <c r="AFG32" s="51"/>
      <c r="AFH32" s="51"/>
      <c r="AFI32" s="51"/>
      <c r="AFJ32" s="51"/>
      <c r="AFK32" s="51"/>
      <c r="AFL32" s="51"/>
      <c r="AFM32" s="51"/>
      <c r="AFN32" s="51"/>
      <c r="AFO32" s="51"/>
      <c r="AFP32" s="51"/>
      <c r="AFQ32" s="51"/>
      <c r="AFR32" s="51"/>
      <c r="AFS32" s="51"/>
      <c r="AFT32" s="51"/>
      <c r="AFU32" s="51"/>
      <c r="AFV32" s="51"/>
      <c r="AFW32" s="51"/>
      <c r="AFX32" s="51"/>
      <c r="AFY32" s="51"/>
      <c r="AFZ32" s="51"/>
      <c r="AGA32" s="51"/>
      <c r="AGB32" s="51"/>
      <c r="AGC32" s="51"/>
      <c r="AGD32" s="51"/>
      <c r="AGE32" s="51"/>
      <c r="AGF32" s="51"/>
      <c r="AGG32" s="51"/>
      <c r="AGH32" s="51"/>
      <c r="AGI32" s="51"/>
      <c r="AGJ32" s="51"/>
      <c r="AGK32" s="51"/>
      <c r="AGL32" s="51"/>
      <c r="AGM32" s="51"/>
      <c r="AGN32" s="51"/>
      <c r="AGO32" s="51"/>
      <c r="AGP32" s="51"/>
      <c r="AGQ32" s="51"/>
      <c r="AGR32" s="51"/>
      <c r="AGS32" s="51"/>
      <c r="AGT32" s="51"/>
      <c r="AGU32" s="51"/>
      <c r="AGV32" s="51"/>
      <c r="AGW32" s="51"/>
      <c r="AGX32" s="51"/>
      <c r="AGY32" s="51"/>
      <c r="AGZ32" s="51"/>
      <c r="AHA32" s="51"/>
      <c r="AHB32" s="51"/>
      <c r="AHC32" s="51"/>
      <c r="AHD32" s="51"/>
      <c r="AHE32" s="51"/>
      <c r="AHF32" s="51"/>
      <c r="AHG32" s="51"/>
      <c r="AHH32" s="51"/>
      <c r="AHI32" s="51"/>
      <c r="AHJ32" s="51"/>
      <c r="AHK32" s="51"/>
      <c r="AHL32" s="51"/>
      <c r="AHM32" s="51"/>
      <c r="AHN32" s="51"/>
      <c r="AHO32" s="51"/>
      <c r="AHP32" s="51"/>
      <c r="AHQ32" s="51"/>
      <c r="AHR32" s="51"/>
      <c r="AHS32" s="51"/>
      <c r="AHT32" s="51"/>
      <c r="AHU32" s="51"/>
      <c r="AHV32" s="51"/>
      <c r="AHW32" s="51"/>
      <c r="AHX32" s="51"/>
      <c r="AHY32" s="51"/>
      <c r="AHZ32" s="51"/>
      <c r="AIA32" s="51"/>
      <c r="AIB32" s="51"/>
      <c r="AIC32" s="51"/>
      <c r="AID32" s="51"/>
      <c r="AIE32" s="51"/>
      <c r="AIF32" s="51"/>
      <c r="AIG32" s="51"/>
      <c r="AIH32" s="51"/>
      <c r="AII32" s="51"/>
      <c r="AIJ32" s="51"/>
      <c r="AIK32" s="51"/>
      <c r="AIL32" s="51"/>
      <c r="AIM32" s="51"/>
      <c r="AIN32" s="51"/>
      <c r="AIO32" s="51"/>
      <c r="AIP32" s="51"/>
      <c r="AIQ32" s="51"/>
      <c r="AIR32" s="51"/>
      <c r="AIS32" s="51"/>
      <c r="AIT32" s="51"/>
      <c r="AIU32" s="51"/>
      <c r="AIV32" s="51"/>
      <c r="AIW32" s="51"/>
      <c r="AIX32" s="51"/>
      <c r="AIY32" s="51"/>
      <c r="AIZ32" s="51"/>
      <c r="AJA32" s="51"/>
      <c r="AJB32" s="51"/>
      <c r="AJC32" s="51"/>
      <c r="AJD32" s="51"/>
      <c r="AJE32" s="51"/>
      <c r="AJF32" s="51"/>
      <c r="AJG32" s="51"/>
      <c r="AJH32" s="51"/>
      <c r="AJI32" s="51"/>
      <c r="AJJ32" s="51"/>
      <c r="AJK32" s="51"/>
      <c r="AJL32" s="51"/>
      <c r="AJM32" s="51"/>
      <c r="AJN32" s="51"/>
    </row>
    <row r="33" spans="1:950" ht="40.049999999999997" customHeight="1" x14ac:dyDescent="0.3">
      <c r="A33" s="12">
        <v>32</v>
      </c>
      <c r="B33" s="21" t="s">
        <v>78</v>
      </c>
      <c r="C33" s="12">
        <v>1</v>
      </c>
      <c r="D33" s="12">
        <v>1</v>
      </c>
      <c r="E33" s="12">
        <v>1</v>
      </c>
      <c r="F33" s="12">
        <v>3</v>
      </c>
      <c r="G33" s="12">
        <v>3</v>
      </c>
      <c r="H33" s="12">
        <v>4</v>
      </c>
      <c r="I33" s="12">
        <v>4</v>
      </c>
      <c r="J33" s="12">
        <v>3</v>
      </c>
      <c r="K33" s="12">
        <v>3</v>
      </c>
      <c r="L33" s="12">
        <v>4</v>
      </c>
      <c r="M33" s="12">
        <v>5</v>
      </c>
      <c r="N33" s="12">
        <v>3</v>
      </c>
      <c r="O33" s="12">
        <v>4</v>
      </c>
      <c r="P33" s="12">
        <v>5</v>
      </c>
      <c r="Q33" s="12">
        <v>4</v>
      </c>
      <c r="R33" s="12">
        <v>5</v>
      </c>
      <c r="S33" s="12">
        <v>4</v>
      </c>
      <c r="T33" s="43">
        <f t="shared" si="0"/>
        <v>57</v>
      </c>
      <c r="U33" s="12">
        <v>1</v>
      </c>
      <c r="V33" s="12">
        <v>1</v>
      </c>
      <c r="W33" s="12">
        <v>1</v>
      </c>
      <c r="X33" s="22">
        <v>4</v>
      </c>
      <c r="Y33" s="22">
        <v>3</v>
      </c>
      <c r="Z33" s="22">
        <v>5</v>
      </c>
      <c r="AA33" s="22">
        <v>5</v>
      </c>
      <c r="AB33" s="22">
        <v>4</v>
      </c>
      <c r="AC33" s="22">
        <v>3</v>
      </c>
      <c r="AD33" s="22">
        <v>5</v>
      </c>
      <c r="AE33" s="22">
        <v>5</v>
      </c>
      <c r="AF33" s="22">
        <v>4</v>
      </c>
      <c r="AG33" s="22">
        <v>4</v>
      </c>
      <c r="AH33" s="22">
        <v>5</v>
      </c>
      <c r="AI33" s="22">
        <v>4</v>
      </c>
      <c r="AJ33" s="22">
        <v>5</v>
      </c>
      <c r="AK33" s="22">
        <v>4</v>
      </c>
      <c r="AL33" s="43">
        <f t="shared" si="1"/>
        <v>63</v>
      </c>
      <c r="AM33" s="103">
        <f t="shared" si="9"/>
        <v>60</v>
      </c>
      <c r="AN33" s="106">
        <f t="shared" si="3"/>
        <v>9.5</v>
      </c>
      <c r="AO33" s="35">
        <f t="shared" si="4"/>
        <v>20</v>
      </c>
      <c r="AP33" s="35">
        <f t="shared" si="5"/>
        <v>12.5</v>
      </c>
      <c r="AQ33" s="35">
        <f t="shared" si="6"/>
        <v>9</v>
      </c>
      <c r="AR33" s="36">
        <f t="shared" si="7"/>
        <v>9</v>
      </c>
      <c r="AS33" s="107">
        <f t="shared" si="10"/>
        <v>60</v>
      </c>
    </row>
    <row r="34" spans="1:950" ht="40.049999999999997" customHeight="1" x14ac:dyDescent="0.3">
      <c r="A34" s="12">
        <v>33</v>
      </c>
      <c r="B34" s="13" t="s">
        <v>52</v>
      </c>
      <c r="C34" s="12">
        <v>1</v>
      </c>
      <c r="D34" s="12">
        <v>1</v>
      </c>
      <c r="E34" s="12">
        <v>1</v>
      </c>
      <c r="F34" s="12">
        <v>4</v>
      </c>
      <c r="G34" s="12">
        <v>4</v>
      </c>
      <c r="H34" s="12">
        <v>3</v>
      </c>
      <c r="I34" s="12">
        <v>4</v>
      </c>
      <c r="J34" s="12">
        <v>2</v>
      </c>
      <c r="K34" s="12">
        <v>1</v>
      </c>
      <c r="L34" s="12">
        <v>4</v>
      </c>
      <c r="M34" s="12">
        <v>3</v>
      </c>
      <c r="N34" s="12">
        <v>4</v>
      </c>
      <c r="O34" s="12">
        <v>4</v>
      </c>
      <c r="P34" s="12">
        <v>3</v>
      </c>
      <c r="Q34" s="12">
        <v>2</v>
      </c>
      <c r="R34" s="12">
        <v>2</v>
      </c>
      <c r="S34" s="12">
        <v>1</v>
      </c>
      <c r="T34" s="43">
        <f t="shared" si="0"/>
        <v>44</v>
      </c>
      <c r="U34" s="12">
        <v>1</v>
      </c>
      <c r="V34" s="12">
        <v>1</v>
      </c>
      <c r="W34" s="12">
        <v>1</v>
      </c>
      <c r="X34" s="12">
        <v>5</v>
      </c>
      <c r="Y34" s="12">
        <v>5</v>
      </c>
      <c r="Z34" s="12">
        <v>4</v>
      </c>
      <c r="AA34" s="12">
        <v>5</v>
      </c>
      <c r="AB34" s="12">
        <v>4</v>
      </c>
      <c r="AC34" s="12">
        <v>5</v>
      </c>
      <c r="AD34" s="12">
        <v>4</v>
      </c>
      <c r="AE34" s="12">
        <v>5</v>
      </c>
      <c r="AF34" s="12">
        <v>3</v>
      </c>
      <c r="AG34" s="12">
        <v>3</v>
      </c>
      <c r="AH34" s="12">
        <v>5</v>
      </c>
      <c r="AI34" s="12">
        <v>4</v>
      </c>
      <c r="AJ34" s="12">
        <v>4</v>
      </c>
      <c r="AK34" s="12">
        <v>4</v>
      </c>
      <c r="AL34" s="43">
        <f t="shared" si="1"/>
        <v>63</v>
      </c>
      <c r="AM34" s="103">
        <f t="shared" si="9"/>
        <v>53.5</v>
      </c>
      <c r="AN34" s="106">
        <f t="shared" si="3"/>
        <v>12</v>
      </c>
      <c r="AO34" s="35">
        <f t="shared" si="4"/>
        <v>18</v>
      </c>
      <c r="AP34" s="35">
        <f t="shared" si="5"/>
        <v>11</v>
      </c>
      <c r="AQ34" s="35">
        <f t="shared" si="6"/>
        <v>7</v>
      </c>
      <c r="AR34" s="36">
        <f t="shared" si="7"/>
        <v>5.5</v>
      </c>
      <c r="AS34" s="107">
        <f t="shared" si="10"/>
        <v>53.5</v>
      </c>
    </row>
    <row r="35" spans="1:950" ht="40.049999999999997" customHeight="1" x14ac:dyDescent="0.3">
      <c r="A35" s="12">
        <v>34</v>
      </c>
      <c r="B35" s="18" t="s">
        <v>92</v>
      </c>
      <c r="C35" s="17">
        <v>1</v>
      </c>
      <c r="D35" s="17">
        <v>1</v>
      </c>
      <c r="E35" s="17">
        <v>2</v>
      </c>
      <c r="F35" s="17">
        <v>3</v>
      </c>
      <c r="G35" s="17">
        <v>3</v>
      </c>
      <c r="H35" s="17">
        <v>5</v>
      </c>
      <c r="I35" s="17">
        <v>4</v>
      </c>
      <c r="J35" s="17">
        <v>3</v>
      </c>
      <c r="K35" s="17">
        <v>4</v>
      </c>
      <c r="L35" s="17">
        <v>4</v>
      </c>
      <c r="M35" s="17">
        <v>3</v>
      </c>
      <c r="N35" s="17">
        <v>5</v>
      </c>
      <c r="O35" s="17">
        <v>2</v>
      </c>
      <c r="P35" s="17">
        <v>4</v>
      </c>
      <c r="Q35" s="17">
        <v>4</v>
      </c>
      <c r="R35" s="17">
        <v>4</v>
      </c>
      <c r="S35" s="17">
        <v>4</v>
      </c>
      <c r="T35" s="19">
        <f t="shared" si="0"/>
        <v>56</v>
      </c>
      <c r="U35" s="17">
        <v>1</v>
      </c>
      <c r="V35" s="17">
        <v>1</v>
      </c>
      <c r="W35" s="17">
        <v>2</v>
      </c>
      <c r="X35" s="17">
        <v>4</v>
      </c>
      <c r="Y35" s="17">
        <v>3</v>
      </c>
      <c r="Z35" s="17">
        <v>4</v>
      </c>
      <c r="AA35" s="17">
        <v>4</v>
      </c>
      <c r="AB35" s="17">
        <v>3</v>
      </c>
      <c r="AC35" s="17">
        <v>3</v>
      </c>
      <c r="AD35" s="17">
        <v>4</v>
      </c>
      <c r="AE35" s="17">
        <v>3</v>
      </c>
      <c r="AF35" s="17">
        <v>4</v>
      </c>
      <c r="AG35" s="17">
        <v>3</v>
      </c>
      <c r="AH35" s="17">
        <v>3</v>
      </c>
      <c r="AI35" s="17">
        <v>4</v>
      </c>
      <c r="AJ35" s="17">
        <v>4</v>
      </c>
      <c r="AK35" s="17">
        <v>3</v>
      </c>
      <c r="AL35" s="19">
        <f t="shared" si="1"/>
        <v>53</v>
      </c>
      <c r="AM35" s="103">
        <f t="shared" si="9"/>
        <v>54.5</v>
      </c>
      <c r="AN35" s="106">
        <f t="shared" si="3"/>
        <v>10.5</v>
      </c>
      <c r="AO35" s="35">
        <f t="shared" si="4"/>
        <v>19</v>
      </c>
      <c r="AP35" s="35">
        <f t="shared" si="5"/>
        <v>10</v>
      </c>
      <c r="AQ35" s="35">
        <f t="shared" si="6"/>
        <v>7.5</v>
      </c>
      <c r="AR35" s="36">
        <f t="shared" si="7"/>
        <v>7.5</v>
      </c>
      <c r="AS35" s="107">
        <f t="shared" si="10"/>
        <v>54.5</v>
      </c>
    </row>
    <row r="36" spans="1:950" ht="40.049999999999997" customHeight="1" x14ac:dyDescent="0.3">
      <c r="A36" s="12">
        <v>35</v>
      </c>
      <c r="B36" s="13" t="s">
        <v>40</v>
      </c>
      <c r="C36" s="12">
        <v>1</v>
      </c>
      <c r="D36" s="12">
        <v>0.5</v>
      </c>
      <c r="E36" s="12">
        <v>1</v>
      </c>
      <c r="F36" s="12">
        <v>3</v>
      </c>
      <c r="G36" s="12">
        <v>0</v>
      </c>
      <c r="H36" s="12">
        <v>2</v>
      </c>
      <c r="I36" s="12">
        <v>4</v>
      </c>
      <c r="J36" s="12">
        <v>4</v>
      </c>
      <c r="K36" s="12">
        <v>2</v>
      </c>
      <c r="L36" s="12">
        <v>3</v>
      </c>
      <c r="M36" s="12">
        <v>4</v>
      </c>
      <c r="N36" s="12">
        <v>4</v>
      </c>
      <c r="O36" s="12">
        <v>3</v>
      </c>
      <c r="P36" s="12">
        <v>2</v>
      </c>
      <c r="Q36" s="12">
        <v>4</v>
      </c>
      <c r="R36" s="12">
        <v>4</v>
      </c>
      <c r="S36" s="12">
        <v>4</v>
      </c>
      <c r="T36" s="43">
        <f t="shared" si="0"/>
        <v>45.5</v>
      </c>
      <c r="U36" s="12">
        <v>1</v>
      </c>
      <c r="V36" s="12">
        <v>0.5</v>
      </c>
      <c r="W36" s="12">
        <v>1</v>
      </c>
      <c r="X36" s="12">
        <v>5</v>
      </c>
      <c r="Y36" s="12">
        <v>4</v>
      </c>
      <c r="Z36" s="12">
        <v>5</v>
      </c>
      <c r="AA36" s="12">
        <v>5</v>
      </c>
      <c r="AB36" s="12">
        <v>4</v>
      </c>
      <c r="AC36" s="12">
        <v>4</v>
      </c>
      <c r="AD36" s="12">
        <v>5</v>
      </c>
      <c r="AE36" s="12">
        <v>4</v>
      </c>
      <c r="AF36" s="12">
        <v>4</v>
      </c>
      <c r="AG36" s="12">
        <v>2</v>
      </c>
      <c r="AH36" s="12">
        <v>3</v>
      </c>
      <c r="AI36" s="12">
        <v>4</v>
      </c>
      <c r="AJ36" s="12">
        <v>5</v>
      </c>
      <c r="AK36" s="12">
        <v>4</v>
      </c>
      <c r="AL36" s="43">
        <f t="shared" si="1"/>
        <v>60.5</v>
      </c>
      <c r="AM36" s="103">
        <f t="shared" si="9"/>
        <v>53</v>
      </c>
      <c r="AN36" s="106">
        <f t="shared" si="3"/>
        <v>8.5</v>
      </c>
      <c r="AO36" s="35">
        <f t="shared" si="4"/>
        <v>19</v>
      </c>
      <c r="AP36" s="35">
        <f t="shared" si="5"/>
        <v>10.5</v>
      </c>
      <c r="AQ36" s="35">
        <f t="shared" si="6"/>
        <v>6.5</v>
      </c>
      <c r="AR36" s="36">
        <f t="shared" si="7"/>
        <v>8.5</v>
      </c>
      <c r="AS36" s="107">
        <f t="shared" si="10"/>
        <v>53</v>
      </c>
    </row>
    <row r="37" spans="1:950" s="45" customFormat="1" ht="40.049999999999997" customHeight="1" x14ac:dyDescent="0.3">
      <c r="A37" s="12">
        <v>36</v>
      </c>
      <c r="B37" s="13" t="s">
        <v>39</v>
      </c>
      <c r="C37" s="12">
        <v>1</v>
      </c>
      <c r="D37" s="12">
        <v>1</v>
      </c>
      <c r="E37" s="12">
        <v>1</v>
      </c>
      <c r="F37" s="12">
        <v>3</v>
      </c>
      <c r="G37" s="12">
        <v>3</v>
      </c>
      <c r="H37" s="12">
        <v>4</v>
      </c>
      <c r="I37" s="12">
        <v>4</v>
      </c>
      <c r="J37" s="12">
        <v>3</v>
      </c>
      <c r="K37" s="12">
        <v>5</v>
      </c>
      <c r="L37" s="12">
        <v>5</v>
      </c>
      <c r="M37" s="12">
        <v>4</v>
      </c>
      <c r="N37" s="12">
        <v>4</v>
      </c>
      <c r="O37" s="12">
        <v>5</v>
      </c>
      <c r="P37" s="12">
        <v>4</v>
      </c>
      <c r="Q37" s="12">
        <v>4</v>
      </c>
      <c r="R37" s="12">
        <v>5</v>
      </c>
      <c r="S37" s="12">
        <v>4</v>
      </c>
      <c r="T37" s="43">
        <f t="shared" si="0"/>
        <v>60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43">
        <f t="shared" si="1"/>
        <v>0</v>
      </c>
      <c r="AM37" s="103">
        <f>T37</f>
        <v>60</v>
      </c>
      <c r="AN37" s="110">
        <f>C37+D37+E37+F37+G37</f>
        <v>9</v>
      </c>
      <c r="AO37" s="10">
        <f>H37+I37+J37+K37+L37</f>
        <v>21</v>
      </c>
      <c r="AP37" s="10">
        <f>M37+N37+O37</f>
        <v>13</v>
      </c>
      <c r="AQ37" s="10">
        <f>P37+Q37</f>
        <v>8</v>
      </c>
      <c r="AR37" s="41">
        <f>R37+S37</f>
        <v>9</v>
      </c>
      <c r="AS37" s="111">
        <f t="shared" si="10"/>
        <v>60</v>
      </c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  <c r="AEP37" s="16"/>
      <c r="AEQ37" s="16"/>
      <c r="AER37" s="16"/>
      <c r="AES37" s="16"/>
      <c r="AET37" s="16"/>
      <c r="AEU37" s="16"/>
      <c r="AEV37" s="16"/>
      <c r="AEW37" s="16"/>
      <c r="AEX37" s="16"/>
      <c r="AEY37" s="16"/>
      <c r="AEZ37" s="16"/>
      <c r="AFA37" s="16"/>
      <c r="AFB37" s="16"/>
      <c r="AFC37" s="16"/>
      <c r="AFD37" s="16"/>
      <c r="AFE37" s="16"/>
      <c r="AFF37" s="16"/>
      <c r="AFG37" s="16"/>
      <c r="AFH37" s="16"/>
      <c r="AFI37" s="16"/>
      <c r="AFJ37" s="16"/>
      <c r="AFK37" s="16"/>
      <c r="AFL37" s="16"/>
      <c r="AFM37" s="16"/>
      <c r="AFN37" s="16"/>
      <c r="AFO37" s="16"/>
      <c r="AFP37" s="16"/>
      <c r="AFQ37" s="16"/>
      <c r="AFR37" s="16"/>
      <c r="AFS37" s="16"/>
      <c r="AFT37" s="16"/>
      <c r="AFU37" s="16"/>
      <c r="AFV37" s="16"/>
      <c r="AFW37" s="16"/>
      <c r="AFX37" s="16"/>
      <c r="AFY37" s="16"/>
      <c r="AFZ37" s="16"/>
      <c r="AGA37" s="16"/>
      <c r="AGB37" s="16"/>
      <c r="AGC37" s="16"/>
      <c r="AGD37" s="16"/>
      <c r="AGE37" s="16"/>
      <c r="AGF37" s="16"/>
      <c r="AGG37" s="16"/>
      <c r="AGH37" s="16"/>
      <c r="AGI37" s="16"/>
      <c r="AGJ37" s="16"/>
      <c r="AGK37" s="16"/>
      <c r="AGL37" s="16"/>
      <c r="AGM37" s="16"/>
      <c r="AGN37" s="16"/>
      <c r="AGO37" s="16"/>
      <c r="AGP37" s="16"/>
      <c r="AGQ37" s="16"/>
      <c r="AGR37" s="16"/>
      <c r="AGS37" s="16"/>
      <c r="AGT37" s="16"/>
      <c r="AGU37" s="16"/>
      <c r="AGV37" s="16"/>
      <c r="AGW37" s="16"/>
      <c r="AGX37" s="16"/>
      <c r="AGY37" s="16"/>
      <c r="AGZ37" s="16"/>
      <c r="AHA37" s="16"/>
      <c r="AHB37" s="16"/>
      <c r="AHC37" s="16"/>
      <c r="AHD37" s="16"/>
      <c r="AHE37" s="16"/>
      <c r="AHF37" s="16"/>
      <c r="AHG37" s="16"/>
      <c r="AHH37" s="16"/>
      <c r="AHI37" s="16"/>
      <c r="AHJ37" s="16"/>
      <c r="AHK37" s="16"/>
      <c r="AHL37" s="16"/>
      <c r="AHM37" s="16"/>
      <c r="AHN37" s="16"/>
      <c r="AHO37" s="16"/>
      <c r="AHP37" s="16"/>
      <c r="AHQ37" s="16"/>
      <c r="AHR37" s="16"/>
      <c r="AHS37" s="16"/>
      <c r="AHT37" s="16"/>
      <c r="AHU37" s="16"/>
      <c r="AHV37" s="16"/>
      <c r="AHW37" s="16"/>
      <c r="AHX37" s="16"/>
      <c r="AHY37" s="16"/>
      <c r="AHZ37" s="16"/>
      <c r="AIA37" s="16"/>
      <c r="AIB37" s="16"/>
      <c r="AIC37" s="16"/>
      <c r="AID37" s="16"/>
      <c r="AIE37" s="16"/>
      <c r="AIF37" s="16"/>
      <c r="AIG37" s="16"/>
      <c r="AIH37" s="16"/>
      <c r="AII37" s="16"/>
      <c r="AIJ37" s="16"/>
      <c r="AIK37" s="16"/>
      <c r="AIL37" s="16"/>
      <c r="AIM37" s="16"/>
      <c r="AIN37" s="16"/>
      <c r="AIO37" s="16"/>
      <c r="AIP37" s="16"/>
      <c r="AIQ37" s="16"/>
      <c r="AIR37" s="16"/>
      <c r="AIS37" s="16"/>
      <c r="AIT37" s="16"/>
      <c r="AIU37" s="16"/>
      <c r="AIV37" s="16"/>
      <c r="AIW37" s="16"/>
      <c r="AIX37" s="16"/>
      <c r="AIY37" s="16"/>
      <c r="AIZ37" s="16"/>
      <c r="AJA37" s="16"/>
      <c r="AJB37" s="16"/>
      <c r="AJC37" s="16"/>
      <c r="AJD37" s="16"/>
      <c r="AJE37" s="16"/>
      <c r="AJF37" s="16"/>
      <c r="AJG37" s="16"/>
      <c r="AJH37" s="16"/>
      <c r="AJI37" s="16"/>
      <c r="AJJ37" s="16"/>
      <c r="AJK37" s="16"/>
      <c r="AJL37" s="16"/>
      <c r="AJM37" s="16"/>
      <c r="AJN37" s="16"/>
    </row>
    <row r="38" spans="1:950" ht="40.049999999999997" customHeight="1" x14ac:dyDescent="0.3">
      <c r="A38" s="12">
        <v>37</v>
      </c>
      <c r="B38" s="13" t="s">
        <v>47</v>
      </c>
      <c r="C38" s="12">
        <v>1</v>
      </c>
      <c r="D38" s="12">
        <v>0.5</v>
      </c>
      <c r="E38" s="12">
        <v>1</v>
      </c>
      <c r="F38" s="12">
        <v>2</v>
      </c>
      <c r="G38" s="12">
        <v>0</v>
      </c>
      <c r="H38" s="12">
        <v>5</v>
      </c>
      <c r="I38" s="12">
        <v>4</v>
      </c>
      <c r="J38" s="12">
        <v>3</v>
      </c>
      <c r="K38" s="12">
        <v>5</v>
      </c>
      <c r="L38" s="12">
        <v>2</v>
      </c>
      <c r="M38" s="12">
        <v>3</v>
      </c>
      <c r="N38" s="12">
        <v>5</v>
      </c>
      <c r="O38" s="12">
        <v>4</v>
      </c>
      <c r="P38" s="12">
        <v>4</v>
      </c>
      <c r="Q38" s="12">
        <v>3</v>
      </c>
      <c r="R38" s="12">
        <v>5</v>
      </c>
      <c r="S38" s="12">
        <v>5</v>
      </c>
      <c r="T38" s="43">
        <f t="shared" si="0"/>
        <v>52.5</v>
      </c>
      <c r="U38" s="12">
        <v>1</v>
      </c>
      <c r="V38" s="12">
        <v>0.5</v>
      </c>
      <c r="W38" s="12">
        <v>1</v>
      </c>
      <c r="X38" s="12">
        <v>4</v>
      </c>
      <c r="Y38" s="12">
        <v>2</v>
      </c>
      <c r="Z38" s="12">
        <v>4</v>
      </c>
      <c r="AA38" s="12">
        <v>4</v>
      </c>
      <c r="AB38" s="12">
        <v>4</v>
      </c>
      <c r="AC38" s="12">
        <v>4</v>
      </c>
      <c r="AD38" s="12">
        <v>5</v>
      </c>
      <c r="AE38" s="12">
        <v>5</v>
      </c>
      <c r="AF38" s="12">
        <v>4</v>
      </c>
      <c r="AG38" s="12">
        <v>4</v>
      </c>
      <c r="AH38" s="12">
        <v>3</v>
      </c>
      <c r="AI38" s="12">
        <v>4</v>
      </c>
      <c r="AJ38" s="12">
        <v>5</v>
      </c>
      <c r="AK38" s="12">
        <v>3</v>
      </c>
      <c r="AL38" s="43">
        <f t="shared" si="1"/>
        <v>57.5</v>
      </c>
      <c r="AM38" s="103">
        <f t="shared" si="9"/>
        <v>55</v>
      </c>
      <c r="AN38" s="106">
        <f>(C38+D38+E38+F38+G38+U38+V38+W38+X38+Y38)/2</f>
        <v>6.5</v>
      </c>
      <c r="AO38" s="35">
        <f>(H38+I38+J38+K38+L38+Z38+AA38+AB38+AC38+AD38)/2</f>
        <v>20</v>
      </c>
      <c r="AP38" s="35">
        <f>(M38+N38+O38+AE38+AF38+AG38)/2</f>
        <v>12.5</v>
      </c>
      <c r="AQ38" s="35">
        <f>(P38+Q38+AH38+AI38)/2</f>
        <v>7</v>
      </c>
      <c r="AR38" s="36">
        <f>(R38+S38+AJ38+AK38)/2</f>
        <v>9</v>
      </c>
      <c r="AS38" s="107">
        <f t="shared" si="10"/>
        <v>55</v>
      </c>
    </row>
    <row r="39" spans="1:950" ht="40.049999999999997" customHeight="1" x14ac:dyDescent="0.3">
      <c r="A39" s="12">
        <v>38</v>
      </c>
      <c r="B39" s="13" t="s">
        <v>59</v>
      </c>
      <c r="C39" s="12">
        <v>1</v>
      </c>
      <c r="D39" s="12">
        <v>1</v>
      </c>
      <c r="E39" s="12">
        <v>0</v>
      </c>
      <c r="F39" s="12">
        <v>4</v>
      </c>
      <c r="G39" s="12">
        <v>4</v>
      </c>
      <c r="H39" s="12">
        <v>3</v>
      </c>
      <c r="I39" s="12">
        <v>3</v>
      </c>
      <c r="J39" s="12">
        <v>3</v>
      </c>
      <c r="K39" s="12">
        <v>3</v>
      </c>
      <c r="L39" s="12">
        <v>4</v>
      </c>
      <c r="M39" s="12">
        <v>4</v>
      </c>
      <c r="N39" s="12">
        <v>2</v>
      </c>
      <c r="O39" s="12">
        <v>4</v>
      </c>
      <c r="P39" s="12">
        <v>4</v>
      </c>
      <c r="Q39" s="12">
        <v>4</v>
      </c>
      <c r="R39" s="12">
        <v>3</v>
      </c>
      <c r="S39" s="12">
        <v>2</v>
      </c>
      <c r="T39" s="43">
        <f t="shared" si="0"/>
        <v>49</v>
      </c>
      <c r="U39" s="12">
        <v>1</v>
      </c>
      <c r="V39" s="12">
        <v>1</v>
      </c>
      <c r="W39" s="12">
        <v>0</v>
      </c>
      <c r="X39" s="12">
        <v>5</v>
      </c>
      <c r="Y39" s="12">
        <v>4</v>
      </c>
      <c r="Z39" s="12">
        <v>5</v>
      </c>
      <c r="AA39" s="12">
        <v>4</v>
      </c>
      <c r="AB39" s="12">
        <v>4</v>
      </c>
      <c r="AC39" s="12">
        <v>4</v>
      </c>
      <c r="AD39" s="12">
        <v>4</v>
      </c>
      <c r="AE39" s="12">
        <v>5</v>
      </c>
      <c r="AF39" s="12">
        <v>5</v>
      </c>
      <c r="AG39" s="12">
        <v>5</v>
      </c>
      <c r="AH39" s="12">
        <v>4</v>
      </c>
      <c r="AI39" s="12">
        <v>3</v>
      </c>
      <c r="AJ39" s="12">
        <v>4</v>
      </c>
      <c r="AK39" s="12">
        <v>3</v>
      </c>
      <c r="AL39" s="43">
        <f t="shared" si="1"/>
        <v>61</v>
      </c>
      <c r="AM39" s="103">
        <f t="shared" si="9"/>
        <v>55</v>
      </c>
      <c r="AN39" s="106">
        <f t="shared" ref="AN39:AN49" si="11">(C39+D39+E39+F39+G39+U39+V39+W39+X39+Y39)/2</f>
        <v>10.5</v>
      </c>
      <c r="AO39" s="35">
        <f t="shared" ref="AO39:AO49" si="12">(H39+I39+J39+K39+L39+Z39+AA39+AB39+AC39+AD39)/2</f>
        <v>18.5</v>
      </c>
      <c r="AP39" s="35">
        <f t="shared" ref="AP39:AP49" si="13">(M39+N39+O39+AE39+AF39+AG39)/2</f>
        <v>12.5</v>
      </c>
      <c r="AQ39" s="35">
        <f t="shared" ref="AQ39:AQ49" si="14">(P39+Q39+AH39+AI39)/2</f>
        <v>7.5</v>
      </c>
      <c r="AR39" s="36">
        <f t="shared" ref="AR39:AR49" si="15">(R39+S39+AJ39+AK39)/2</f>
        <v>6</v>
      </c>
      <c r="AS39" s="107">
        <f t="shared" si="10"/>
        <v>55</v>
      </c>
    </row>
    <row r="40" spans="1:950" ht="40.049999999999997" customHeight="1" x14ac:dyDescent="0.3">
      <c r="A40" s="12">
        <v>39</v>
      </c>
      <c r="B40" s="13" t="s">
        <v>72</v>
      </c>
      <c r="C40" s="12">
        <v>1</v>
      </c>
      <c r="D40" s="12">
        <v>0.8</v>
      </c>
      <c r="E40" s="12">
        <v>1</v>
      </c>
      <c r="F40" s="12">
        <v>4</v>
      </c>
      <c r="G40" s="12">
        <v>2</v>
      </c>
      <c r="H40" s="12">
        <v>2</v>
      </c>
      <c r="I40" s="12">
        <v>3</v>
      </c>
      <c r="J40" s="12">
        <v>4</v>
      </c>
      <c r="K40" s="12">
        <v>3</v>
      </c>
      <c r="L40" s="12">
        <v>5</v>
      </c>
      <c r="M40" s="12">
        <v>3</v>
      </c>
      <c r="N40" s="12">
        <v>4</v>
      </c>
      <c r="O40" s="12">
        <v>3</v>
      </c>
      <c r="P40" s="12">
        <v>3</v>
      </c>
      <c r="Q40" s="12">
        <v>3</v>
      </c>
      <c r="R40" s="12">
        <v>3</v>
      </c>
      <c r="S40" s="12">
        <v>2</v>
      </c>
      <c r="T40" s="43">
        <f t="shared" si="0"/>
        <v>46.8</v>
      </c>
      <c r="U40" s="12">
        <v>1</v>
      </c>
      <c r="V40" s="12">
        <v>0.8</v>
      </c>
      <c r="W40" s="12">
        <v>1</v>
      </c>
      <c r="X40" s="12">
        <v>5</v>
      </c>
      <c r="Y40" s="12">
        <v>4</v>
      </c>
      <c r="Z40" s="12">
        <v>4</v>
      </c>
      <c r="AA40" s="12">
        <v>4</v>
      </c>
      <c r="AB40" s="12">
        <v>4</v>
      </c>
      <c r="AC40" s="12">
        <v>4</v>
      </c>
      <c r="AD40" s="12">
        <v>5</v>
      </c>
      <c r="AE40" s="12">
        <v>5</v>
      </c>
      <c r="AF40" s="12">
        <v>4</v>
      </c>
      <c r="AG40" s="12">
        <v>3</v>
      </c>
      <c r="AH40" s="12">
        <v>4</v>
      </c>
      <c r="AI40" s="12">
        <v>5</v>
      </c>
      <c r="AJ40" s="12">
        <v>5</v>
      </c>
      <c r="AK40" s="12">
        <v>4</v>
      </c>
      <c r="AL40" s="43">
        <f t="shared" si="1"/>
        <v>62.8</v>
      </c>
      <c r="AM40" s="103">
        <f t="shared" si="9"/>
        <v>54.8</v>
      </c>
      <c r="AN40" s="106">
        <f t="shared" si="11"/>
        <v>10.3</v>
      </c>
      <c r="AO40" s="35">
        <f t="shared" si="12"/>
        <v>19</v>
      </c>
      <c r="AP40" s="35">
        <f t="shared" si="13"/>
        <v>11</v>
      </c>
      <c r="AQ40" s="35">
        <f t="shared" si="14"/>
        <v>7.5</v>
      </c>
      <c r="AR40" s="36">
        <f t="shared" si="15"/>
        <v>7</v>
      </c>
      <c r="AS40" s="107">
        <f t="shared" si="10"/>
        <v>54.8</v>
      </c>
    </row>
    <row r="41" spans="1:950" ht="40.049999999999997" customHeight="1" x14ac:dyDescent="0.3">
      <c r="A41" s="12">
        <v>40</v>
      </c>
      <c r="B41" s="13" t="s">
        <v>60</v>
      </c>
      <c r="C41" s="12">
        <v>1</v>
      </c>
      <c r="D41" s="12">
        <v>0.5</v>
      </c>
      <c r="E41" s="12">
        <v>1</v>
      </c>
      <c r="F41" s="12">
        <v>3</v>
      </c>
      <c r="G41" s="12">
        <v>3</v>
      </c>
      <c r="H41" s="12">
        <v>4</v>
      </c>
      <c r="I41" s="12">
        <v>3</v>
      </c>
      <c r="J41" s="12">
        <v>2</v>
      </c>
      <c r="K41" s="12">
        <v>4</v>
      </c>
      <c r="L41" s="12">
        <v>1</v>
      </c>
      <c r="M41" s="12">
        <v>4</v>
      </c>
      <c r="N41" s="12">
        <v>3</v>
      </c>
      <c r="O41" s="12">
        <v>3</v>
      </c>
      <c r="P41" s="12">
        <v>4</v>
      </c>
      <c r="Q41" s="12">
        <v>4</v>
      </c>
      <c r="R41" s="12">
        <v>5</v>
      </c>
      <c r="S41" s="12">
        <v>4</v>
      </c>
      <c r="T41" s="43">
        <f t="shared" si="0"/>
        <v>49.5</v>
      </c>
      <c r="U41" s="12">
        <v>1</v>
      </c>
      <c r="V41" s="12">
        <v>0.5</v>
      </c>
      <c r="W41" s="12">
        <v>1</v>
      </c>
      <c r="X41" s="12">
        <v>4</v>
      </c>
      <c r="Y41" s="12">
        <v>3</v>
      </c>
      <c r="Z41" s="12">
        <v>4</v>
      </c>
      <c r="AA41" s="12">
        <v>4</v>
      </c>
      <c r="AB41" s="12">
        <v>3</v>
      </c>
      <c r="AC41" s="12">
        <v>3</v>
      </c>
      <c r="AD41" s="12">
        <v>3</v>
      </c>
      <c r="AE41" s="12">
        <v>4</v>
      </c>
      <c r="AF41" s="12">
        <v>3</v>
      </c>
      <c r="AG41" s="12">
        <v>3</v>
      </c>
      <c r="AH41" s="12">
        <v>4</v>
      </c>
      <c r="AI41" s="12">
        <v>4</v>
      </c>
      <c r="AJ41" s="12">
        <v>4</v>
      </c>
      <c r="AK41" s="12">
        <v>3</v>
      </c>
      <c r="AL41" s="43">
        <f t="shared" si="1"/>
        <v>51.5</v>
      </c>
      <c r="AM41" s="103">
        <f t="shared" si="9"/>
        <v>50.5</v>
      </c>
      <c r="AN41" s="106">
        <f t="shared" si="11"/>
        <v>9</v>
      </c>
      <c r="AO41" s="35">
        <f t="shared" si="12"/>
        <v>15.5</v>
      </c>
      <c r="AP41" s="35">
        <f t="shared" si="13"/>
        <v>10</v>
      </c>
      <c r="AQ41" s="35">
        <f t="shared" si="14"/>
        <v>8</v>
      </c>
      <c r="AR41" s="36">
        <f t="shared" si="15"/>
        <v>8</v>
      </c>
      <c r="AS41" s="107">
        <f t="shared" si="10"/>
        <v>50.5</v>
      </c>
    </row>
    <row r="42" spans="1:950" ht="40.049999999999997" customHeight="1" x14ac:dyDescent="0.3">
      <c r="A42" s="12">
        <v>41</v>
      </c>
      <c r="B42" s="6" t="s">
        <v>56</v>
      </c>
      <c r="C42" s="17">
        <v>1</v>
      </c>
      <c r="D42" s="17">
        <v>1</v>
      </c>
      <c r="E42" s="17">
        <v>2</v>
      </c>
      <c r="F42" s="17">
        <v>3</v>
      </c>
      <c r="G42" s="17">
        <v>3</v>
      </c>
      <c r="H42" s="17">
        <v>5</v>
      </c>
      <c r="I42" s="17">
        <v>4</v>
      </c>
      <c r="J42" s="17">
        <v>3</v>
      </c>
      <c r="K42" s="17">
        <v>4</v>
      </c>
      <c r="L42" s="17">
        <v>4</v>
      </c>
      <c r="M42" s="17">
        <v>3</v>
      </c>
      <c r="N42" s="17">
        <v>5</v>
      </c>
      <c r="O42" s="17">
        <v>2</v>
      </c>
      <c r="P42" s="17">
        <v>4</v>
      </c>
      <c r="Q42" s="17">
        <v>4</v>
      </c>
      <c r="R42" s="17">
        <v>4</v>
      </c>
      <c r="S42" s="17">
        <v>4</v>
      </c>
      <c r="T42" s="19">
        <f t="shared" si="0"/>
        <v>56</v>
      </c>
      <c r="U42" s="17">
        <v>1</v>
      </c>
      <c r="V42" s="17">
        <v>1</v>
      </c>
      <c r="W42" s="17">
        <v>2</v>
      </c>
      <c r="X42" s="17">
        <v>4</v>
      </c>
      <c r="Y42" s="17">
        <v>3</v>
      </c>
      <c r="Z42" s="17">
        <v>4</v>
      </c>
      <c r="AA42" s="17">
        <v>4</v>
      </c>
      <c r="AB42" s="17">
        <v>3</v>
      </c>
      <c r="AC42" s="17">
        <v>3</v>
      </c>
      <c r="AD42" s="17">
        <v>4</v>
      </c>
      <c r="AE42" s="17">
        <v>3</v>
      </c>
      <c r="AF42" s="17">
        <v>4</v>
      </c>
      <c r="AG42" s="17">
        <v>3</v>
      </c>
      <c r="AH42" s="17">
        <v>3</v>
      </c>
      <c r="AI42" s="17">
        <v>4</v>
      </c>
      <c r="AJ42" s="17">
        <v>4</v>
      </c>
      <c r="AK42" s="17">
        <v>3</v>
      </c>
      <c r="AL42" s="19">
        <f t="shared" si="1"/>
        <v>53</v>
      </c>
      <c r="AM42" s="103">
        <f t="shared" si="9"/>
        <v>54.5</v>
      </c>
      <c r="AN42" s="106">
        <f t="shared" si="11"/>
        <v>10.5</v>
      </c>
      <c r="AO42" s="35">
        <f t="shared" si="12"/>
        <v>19</v>
      </c>
      <c r="AP42" s="35">
        <f t="shared" si="13"/>
        <v>10</v>
      </c>
      <c r="AQ42" s="35">
        <f t="shared" si="14"/>
        <v>7.5</v>
      </c>
      <c r="AR42" s="36">
        <f t="shared" si="15"/>
        <v>7.5</v>
      </c>
      <c r="AS42" s="107">
        <f t="shared" si="10"/>
        <v>54.5</v>
      </c>
    </row>
    <row r="43" spans="1:950" ht="40.049999999999997" customHeight="1" x14ac:dyDescent="0.3">
      <c r="A43" s="12">
        <v>42</v>
      </c>
      <c r="B43" s="13" t="s">
        <v>70</v>
      </c>
      <c r="C43" s="12">
        <v>1</v>
      </c>
      <c r="D43" s="12">
        <v>1</v>
      </c>
      <c r="E43" s="12">
        <v>1</v>
      </c>
      <c r="F43" s="12">
        <v>1</v>
      </c>
      <c r="G43" s="12">
        <v>2</v>
      </c>
      <c r="H43" s="12">
        <v>3</v>
      </c>
      <c r="I43" s="12">
        <v>2</v>
      </c>
      <c r="J43" s="12">
        <v>2</v>
      </c>
      <c r="K43" s="12">
        <v>4</v>
      </c>
      <c r="L43" s="12">
        <v>4</v>
      </c>
      <c r="M43" s="12">
        <v>3</v>
      </c>
      <c r="N43" s="12">
        <v>3</v>
      </c>
      <c r="O43" s="12">
        <v>4</v>
      </c>
      <c r="P43" s="12">
        <v>5</v>
      </c>
      <c r="Q43" s="12">
        <v>4</v>
      </c>
      <c r="R43" s="12">
        <v>4</v>
      </c>
      <c r="S43" s="12">
        <v>4</v>
      </c>
      <c r="T43" s="43">
        <f t="shared" si="0"/>
        <v>48</v>
      </c>
      <c r="U43" s="12">
        <v>1</v>
      </c>
      <c r="V43" s="12">
        <v>1</v>
      </c>
      <c r="W43" s="12">
        <v>1</v>
      </c>
      <c r="X43" s="12">
        <v>4</v>
      </c>
      <c r="Y43" s="12">
        <v>4</v>
      </c>
      <c r="Z43" s="12">
        <v>5</v>
      </c>
      <c r="AA43" s="12">
        <v>5</v>
      </c>
      <c r="AB43" s="12">
        <v>3</v>
      </c>
      <c r="AC43" s="12">
        <v>4</v>
      </c>
      <c r="AD43" s="12">
        <v>5</v>
      </c>
      <c r="AE43" s="12">
        <v>5</v>
      </c>
      <c r="AF43" s="12">
        <v>3</v>
      </c>
      <c r="AG43" s="12">
        <v>4</v>
      </c>
      <c r="AH43" s="12">
        <v>5</v>
      </c>
      <c r="AI43" s="12">
        <v>3</v>
      </c>
      <c r="AJ43" s="12">
        <v>3</v>
      </c>
      <c r="AK43" s="12">
        <v>2</v>
      </c>
      <c r="AL43" s="43">
        <f t="shared" si="1"/>
        <v>58</v>
      </c>
      <c r="AM43" s="103">
        <f t="shared" si="9"/>
        <v>53</v>
      </c>
      <c r="AN43" s="106">
        <f t="shared" si="11"/>
        <v>8.5</v>
      </c>
      <c r="AO43" s="35">
        <f t="shared" si="12"/>
        <v>18.5</v>
      </c>
      <c r="AP43" s="35">
        <f t="shared" si="13"/>
        <v>11</v>
      </c>
      <c r="AQ43" s="35">
        <f t="shared" si="14"/>
        <v>8.5</v>
      </c>
      <c r="AR43" s="36">
        <f t="shared" si="15"/>
        <v>6.5</v>
      </c>
      <c r="AS43" s="107">
        <f t="shared" si="10"/>
        <v>53</v>
      </c>
    </row>
    <row r="44" spans="1:950" ht="40.049999999999997" customHeight="1" x14ac:dyDescent="0.3">
      <c r="A44" s="12">
        <v>43</v>
      </c>
      <c r="B44" s="13" t="s">
        <v>41</v>
      </c>
      <c r="C44" s="12">
        <v>1</v>
      </c>
      <c r="D44" s="12">
        <v>0.3</v>
      </c>
      <c r="E44" s="12">
        <v>1</v>
      </c>
      <c r="F44" s="12">
        <v>2</v>
      </c>
      <c r="G44" s="12">
        <v>0</v>
      </c>
      <c r="H44" s="12">
        <v>2</v>
      </c>
      <c r="I44" s="12">
        <v>3</v>
      </c>
      <c r="J44" s="12">
        <v>4</v>
      </c>
      <c r="K44" s="12">
        <v>3</v>
      </c>
      <c r="L44" s="12">
        <v>4</v>
      </c>
      <c r="M44" s="12">
        <v>4</v>
      </c>
      <c r="N44" s="12">
        <v>1</v>
      </c>
      <c r="O44" s="12">
        <v>1</v>
      </c>
      <c r="P44" s="12">
        <v>2</v>
      </c>
      <c r="Q44" s="12">
        <v>1</v>
      </c>
      <c r="R44" s="12">
        <v>4</v>
      </c>
      <c r="S44" s="12">
        <v>4</v>
      </c>
      <c r="T44" s="43">
        <f t="shared" si="0"/>
        <v>37.299999999999997</v>
      </c>
      <c r="U44" s="12">
        <v>1</v>
      </c>
      <c r="V44" s="12">
        <v>0.3</v>
      </c>
      <c r="W44" s="12">
        <v>1</v>
      </c>
      <c r="X44" s="12">
        <v>3</v>
      </c>
      <c r="Y44" s="12">
        <v>2</v>
      </c>
      <c r="Z44" s="12">
        <v>4</v>
      </c>
      <c r="AA44" s="12">
        <v>3</v>
      </c>
      <c r="AB44" s="12">
        <v>4</v>
      </c>
      <c r="AC44" s="12">
        <v>3</v>
      </c>
      <c r="AD44" s="12">
        <v>4</v>
      </c>
      <c r="AE44" s="12">
        <v>4</v>
      </c>
      <c r="AF44" s="12">
        <v>3</v>
      </c>
      <c r="AG44" s="12">
        <v>2</v>
      </c>
      <c r="AH44" s="12">
        <v>4</v>
      </c>
      <c r="AI44" s="12">
        <v>4</v>
      </c>
      <c r="AJ44" s="12">
        <v>4</v>
      </c>
      <c r="AK44" s="12">
        <v>2</v>
      </c>
      <c r="AL44" s="43">
        <f t="shared" si="1"/>
        <v>48.3</v>
      </c>
      <c r="AM44" s="103">
        <f t="shared" si="9"/>
        <v>42.8</v>
      </c>
      <c r="AN44" s="106">
        <f t="shared" si="11"/>
        <v>5.8</v>
      </c>
      <c r="AO44" s="35">
        <f t="shared" si="12"/>
        <v>17</v>
      </c>
      <c r="AP44" s="35">
        <f t="shared" si="13"/>
        <v>7.5</v>
      </c>
      <c r="AQ44" s="35">
        <f t="shared" si="14"/>
        <v>5.5</v>
      </c>
      <c r="AR44" s="36">
        <f t="shared" si="15"/>
        <v>7</v>
      </c>
      <c r="AS44" s="107">
        <f t="shared" si="10"/>
        <v>42.8</v>
      </c>
    </row>
    <row r="45" spans="1:950" ht="40.049999999999997" customHeight="1" x14ac:dyDescent="0.3">
      <c r="A45" s="12">
        <v>44</v>
      </c>
      <c r="B45" s="13" t="s">
        <v>58</v>
      </c>
      <c r="C45" s="12">
        <v>1</v>
      </c>
      <c r="D45" s="12">
        <v>1</v>
      </c>
      <c r="E45" s="12">
        <v>2</v>
      </c>
      <c r="F45" s="12">
        <v>1</v>
      </c>
      <c r="G45" s="12">
        <v>0</v>
      </c>
      <c r="H45" s="12">
        <v>3</v>
      </c>
      <c r="I45" s="12">
        <v>3</v>
      </c>
      <c r="J45" s="12">
        <v>3</v>
      </c>
      <c r="K45" s="12">
        <v>2</v>
      </c>
      <c r="L45" s="12">
        <v>1</v>
      </c>
      <c r="M45" s="12">
        <v>3</v>
      </c>
      <c r="N45" s="12">
        <v>3</v>
      </c>
      <c r="O45" s="12">
        <v>2</v>
      </c>
      <c r="P45" s="12">
        <v>3</v>
      </c>
      <c r="Q45" s="12">
        <v>3</v>
      </c>
      <c r="R45" s="12">
        <v>2</v>
      </c>
      <c r="S45" s="12">
        <v>1</v>
      </c>
      <c r="T45" s="43">
        <f t="shared" si="0"/>
        <v>34</v>
      </c>
      <c r="U45" s="12">
        <v>1</v>
      </c>
      <c r="V45" s="12">
        <v>1</v>
      </c>
      <c r="W45" s="12">
        <v>2</v>
      </c>
      <c r="X45" s="12">
        <v>3</v>
      </c>
      <c r="Y45" s="12">
        <v>1</v>
      </c>
      <c r="Z45" s="12">
        <v>5</v>
      </c>
      <c r="AA45" s="12">
        <v>4</v>
      </c>
      <c r="AB45" s="12">
        <v>4</v>
      </c>
      <c r="AC45" s="12">
        <v>4</v>
      </c>
      <c r="AD45" s="12">
        <v>4</v>
      </c>
      <c r="AE45" s="12">
        <v>3</v>
      </c>
      <c r="AF45" s="12">
        <v>4</v>
      </c>
      <c r="AG45" s="12">
        <v>2</v>
      </c>
      <c r="AH45" s="12">
        <v>3</v>
      </c>
      <c r="AI45" s="12">
        <v>4</v>
      </c>
      <c r="AJ45" s="12">
        <v>3</v>
      </c>
      <c r="AK45" s="12">
        <v>3</v>
      </c>
      <c r="AL45" s="43">
        <f t="shared" si="1"/>
        <v>51</v>
      </c>
      <c r="AM45" s="103">
        <f t="shared" si="9"/>
        <v>42.5</v>
      </c>
      <c r="AN45" s="106">
        <f t="shared" si="11"/>
        <v>6.5</v>
      </c>
      <c r="AO45" s="35">
        <f t="shared" si="12"/>
        <v>16.5</v>
      </c>
      <c r="AP45" s="35">
        <f t="shared" si="13"/>
        <v>8.5</v>
      </c>
      <c r="AQ45" s="35">
        <f t="shared" si="14"/>
        <v>6.5</v>
      </c>
      <c r="AR45" s="36">
        <f t="shared" si="15"/>
        <v>4.5</v>
      </c>
      <c r="AS45" s="107">
        <f t="shared" si="10"/>
        <v>42.5</v>
      </c>
    </row>
    <row r="46" spans="1:950" ht="40.049999999999997" customHeight="1" x14ac:dyDescent="0.3">
      <c r="A46" s="12">
        <v>45</v>
      </c>
      <c r="B46" s="13" t="s">
        <v>51</v>
      </c>
      <c r="C46" s="12">
        <v>1</v>
      </c>
      <c r="D46" s="12">
        <v>1</v>
      </c>
      <c r="E46" s="12">
        <v>2</v>
      </c>
      <c r="F46" s="12">
        <v>4</v>
      </c>
      <c r="G46" s="12">
        <v>2</v>
      </c>
      <c r="H46" s="12">
        <v>3</v>
      </c>
      <c r="I46" s="12">
        <v>3</v>
      </c>
      <c r="J46" s="12">
        <v>1</v>
      </c>
      <c r="K46" s="12">
        <v>1</v>
      </c>
      <c r="L46" s="12">
        <v>2</v>
      </c>
      <c r="M46" s="12">
        <v>4</v>
      </c>
      <c r="N46" s="12">
        <v>2</v>
      </c>
      <c r="O46" s="12">
        <v>3</v>
      </c>
      <c r="P46" s="12">
        <v>4</v>
      </c>
      <c r="Q46" s="12">
        <v>4</v>
      </c>
      <c r="R46" s="12">
        <v>4</v>
      </c>
      <c r="S46" s="12">
        <v>3</v>
      </c>
      <c r="T46" s="43">
        <f t="shared" si="0"/>
        <v>44</v>
      </c>
      <c r="U46" s="12">
        <v>1</v>
      </c>
      <c r="V46" s="12">
        <v>1</v>
      </c>
      <c r="W46" s="12">
        <v>2</v>
      </c>
      <c r="X46" s="12">
        <v>4</v>
      </c>
      <c r="Y46" s="12">
        <v>5</v>
      </c>
      <c r="Z46" s="12">
        <v>3</v>
      </c>
      <c r="AA46" s="12">
        <v>4</v>
      </c>
      <c r="AB46" s="12">
        <v>4</v>
      </c>
      <c r="AC46" s="12">
        <v>3</v>
      </c>
      <c r="AD46" s="12">
        <v>3</v>
      </c>
      <c r="AE46" s="12">
        <v>3</v>
      </c>
      <c r="AF46" s="12">
        <v>3</v>
      </c>
      <c r="AG46" s="12">
        <v>3</v>
      </c>
      <c r="AH46" s="12">
        <v>2</v>
      </c>
      <c r="AI46" s="12">
        <v>1</v>
      </c>
      <c r="AJ46" s="12">
        <v>3</v>
      </c>
      <c r="AK46" s="12">
        <v>2</v>
      </c>
      <c r="AL46" s="43">
        <f t="shared" si="1"/>
        <v>47</v>
      </c>
      <c r="AM46" s="103">
        <f t="shared" si="9"/>
        <v>45.5</v>
      </c>
      <c r="AN46" s="106">
        <f t="shared" si="11"/>
        <v>11.5</v>
      </c>
      <c r="AO46" s="35">
        <f t="shared" si="12"/>
        <v>13.5</v>
      </c>
      <c r="AP46" s="35">
        <f t="shared" si="13"/>
        <v>9</v>
      </c>
      <c r="AQ46" s="35">
        <f t="shared" si="14"/>
        <v>5.5</v>
      </c>
      <c r="AR46" s="36">
        <f t="shared" si="15"/>
        <v>6</v>
      </c>
      <c r="AS46" s="107">
        <f t="shared" si="10"/>
        <v>45.5</v>
      </c>
    </row>
    <row r="47" spans="1:950" ht="40.049999999999997" customHeight="1" x14ac:dyDescent="0.3">
      <c r="A47" s="12">
        <v>46</v>
      </c>
      <c r="B47" s="18" t="s">
        <v>79</v>
      </c>
      <c r="C47" s="17">
        <v>1</v>
      </c>
      <c r="D47" s="17">
        <v>0.3</v>
      </c>
      <c r="E47" s="17">
        <v>2</v>
      </c>
      <c r="F47" s="17">
        <v>1</v>
      </c>
      <c r="G47" s="17">
        <v>1</v>
      </c>
      <c r="H47" s="17">
        <v>4</v>
      </c>
      <c r="I47" s="17">
        <v>3</v>
      </c>
      <c r="J47" s="17">
        <v>3</v>
      </c>
      <c r="K47" s="17">
        <v>4</v>
      </c>
      <c r="L47" s="17">
        <v>2</v>
      </c>
      <c r="M47" s="17">
        <v>4</v>
      </c>
      <c r="N47" s="17">
        <v>4</v>
      </c>
      <c r="O47" s="17">
        <v>4</v>
      </c>
      <c r="P47" s="17">
        <v>4</v>
      </c>
      <c r="Q47" s="17">
        <v>4</v>
      </c>
      <c r="R47" s="17">
        <v>3</v>
      </c>
      <c r="S47" s="17">
        <v>2</v>
      </c>
      <c r="T47" s="19">
        <f t="shared" si="0"/>
        <v>46.3</v>
      </c>
      <c r="U47" s="17">
        <v>1</v>
      </c>
      <c r="V47" s="17">
        <v>0.3</v>
      </c>
      <c r="W47" s="17">
        <v>2</v>
      </c>
      <c r="X47" s="17">
        <v>4</v>
      </c>
      <c r="Y47" s="17">
        <v>3</v>
      </c>
      <c r="Z47" s="17">
        <v>4</v>
      </c>
      <c r="AA47" s="17">
        <v>4</v>
      </c>
      <c r="AB47" s="17">
        <v>4</v>
      </c>
      <c r="AC47" s="17">
        <v>4</v>
      </c>
      <c r="AD47" s="17">
        <v>3</v>
      </c>
      <c r="AE47" s="17">
        <v>5</v>
      </c>
      <c r="AF47" s="17">
        <v>4</v>
      </c>
      <c r="AG47" s="17">
        <v>4</v>
      </c>
      <c r="AH47" s="17">
        <v>3</v>
      </c>
      <c r="AI47" s="17">
        <v>3</v>
      </c>
      <c r="AJ47" s="17">
        <v>4</v>
      </c>
      <c r="AK47" s="17">
        <v>4</v>
      </c>
      <c r="AL47" s="19">
        <f t="shared" si="1"/>
        <v>56.3</v>
      </c>
      <c r="AM47" s="103">
        <f t="shared" si="9"/>
        <v>51.3</v>
      </c>
      <c r="AN47" s="106">
        <f t="shared" si="11"/>
        <v>7.8</v>
      </c>
      <c r="AO47" s="35">
        <f t="shared" si="12"/>
        <v>17.5</v>
      </c>
      <c r="AP47" s="35">
        <f t="shared" si="13"/>
        <v>12.5</v>
      </c>
      <c r="AQ47" s="35">
        <f t="shared" si="14"/>
        <v>7</v>
      </c>
      <c r="AR47" s="36">
        <f t="shared" si="15"/>
        <v>6.5</v>
      </c>
      <c r="AS47" s="107">
        <f t="shared" si="10"/>
        <v>51.3</v>
      </c>
    </row>
    <row r="48" spans="1:950" ht="40.049999999999997" customHeight="1" x14ac:dyDescent="0.3">
      <c r="A48" s="12">
        <v>47</v>
      </c>
      <c r="B48" s="13" t="s">
        <v>80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3</v>
      </c>
      <c r="I48" s="12">
        <v>3</v>
      </c>
      <c r="J48" s="12">
        <v>2</v>
      </c>
      <c r="K48" s="12">
        <v>3</v>
      </c>
      <c r="L48" s="12">
        <v>5</v>
      </c>
      <c r="M48" s="12">
        <v>4</v>
      </c>
      <c r="N48" s="12">
        <v>3</v>
      </c>
      <c r="O48" s="12">
        <v>3</v>
      </c>
      <c r="P48" s="12">
        <v>2</v>
      </c>
      <c r="Q48" s="12">
        <v>3</v>
      </c>
      <c r="R48" s="12">
        <v>3</v>
      </c>
      <c r="S48" s="12">
        <v>2</v>
      </c>
      <c r="T48" s="43">
        <f t="shared" si="0"/>
        <v>41</v>
      </c>
      <c r="U48" s="12">
        <v>1</v>
      </c>
      <c r="V48" s="12">
        <v>1</v>
      </c>
      <c r="W48" s="12">
        <v>1</v>
      </c>
      <c r="X48" s="12">
        <v>5</v>
      </c>
      <c r="Y48" s="12">
        <v>3</v>
      </c>
      <c r="Z48" s="12">
        <v>3</v>
      </c>
      <c r="AA48" s="12">
        <v>3</v>
      </c>
      <c r="AB48" s="12">
        <v>4</v>
      </c>
      <c r="AC48" s="12">
        <v>3</v>
      </c>
      <c r="AD48" s="12">
        <v>3</v>
      </c>
      <c r="AE48" s="12">
        <v>3</v>
      </c>
      <c r="AF48" s="12">
        <v>4</v>
      </c>
      <c r="AG48" s="12">
        <v>4</v>
      </c>
      <c r="AH48" s="12">
        <v>5</v>
      </c>
      <c r="AI48" s="12">
        <v>3</v>
      </c>
      <c r="AJ48" s="12">
        <v>4</v>
      </c>
      <c r="AK48" s="12">
        <v>3</v>
      </c>
      <c r="AL48" s="43">
        <f t="shared" si="1"/>
        <v>53</v>
      </c>
      <c r="AM48" s="103">
        <f t="shared" si="9"/>
        <v>47</v>
      </c>
      <c r="AN48" s="106">
        <f t="shared" si="11"/>
        <v>8</v>
      </c>
      <c r="AO48" s="35">
        <f t="shared" si="12"/>
        <v>16</v>
      </c>
      <c r="AP48" s="35">
        <f t="shared" si="13"/>
        <v>10.5</v>
      </c>
      <c r="AQ48" s="35">
        <f t="shared" si="14"/>
        <v>6.5</v>
      </c>
      <c r="AR48" s="36">
        <f t="shared" si="15"/>
        <v>6</v>
      </c>
      <c r="AS48" s="107">
        <f t="shared" si="10"/>
        <v>47</v>
      </c>
    </row>
    <row r="49" spans="1:950" ht="40.049999999999997" customHeight="1" x14ac:dyDescent="0.3">
      <c r="A49" s="12">
        <v>48</v>
      </c>
      <c r="B49" s="13" t="s">
        <v>73</v>
      </c>
      <c r="C49" s="12">
        <v>1</v>
      </c>
      <c r="D49" s="12">
        <v>0.5</v>
      </c>
      <c r="E49" s="12">
        <v>1</v>
      </c>
      <c r="F49" s="12">
        <v>2</v>
      </c>
      <c r="G49" s="12">
        <v>0</v>
      </c>
      <c r="H49" s="12">
        <v>3</v>
      </c>
      <c r="I49" s="12">
        <v>4</v>
      </c>
      <c r="J49" s="12">
        <v>2</v>
      </c>
      <c r="K49" s="12">
        <v>2</v>
      </c>
      <c r="L49" s="12">
        <v>4</v>
      </c>
      <c r="M49" s="12">
        <v>4</v>
      </c>
      <c r="N49" s="12">
        <v>3</v>
      </c>
      <c r="O49" s="12">
        <v>4</v>
      </c>
      <c r="P49" s="12">
        <v>2</v>
      </c>
      <c r="Q49" s="12">
        <v>3</v>
      </c>
      <c r="R49" s="12">
        <v>2</v>
      </c>
      <c r="S49" s="12">
        <v>2</v>
      </c>
      <c r="T49" s="43">
        <f t="shared" si="0"/>
        <v>39.5</v>
      </c>
      <c r="U49" s="12">
        <v>1</v>
      </c>
      <c r="V49" s="12">
        <v>0.5</v>
      </c>
      <c r="W49" s="12">
        <v>1</v>
      </c>
      <c r="X49" s="12">
        <v>5</v>
      </c>
      <c r="Y49" s="12">
        <v>4</v>
      </c>
      <c r="Z49" s="12">
        <v>4</v>
      </c>
      <c r="AA49" s="12">
        <v>5</v>
      </c>
      <c r="AB49" s="12">
        <v>3</v>
      </c>
      <c r="AC49" s="12">
        <v>1</v>
      </c>
      <c r="AD49" s="12">
        <v>3</v>
      </c>
      <c r="AE49" s="12">
        <v>5</v>
      </c>
      <c r="AF49" s="12">
        <v>3</v>
      </c>
      <c r="AG49" s="12">
        <v>4</v>
      </c>
      <c r="AH49" s="12">
        <v>4</v>
      </c>
      <c r="AI49" s="12">
        <v>3</v>
      </c>
      <c r="AJ49" s="12">
        <v>3</v>
      </c>
      <c r="AK49" s="12">
        <v>2</v>
      </c>
      <c r="AL49" s="43">
        <f t="shared" si="1"/>
        <v>51.5</v>
      </c>
      <c r="AM49" s="103">
        <f t="shared" si="9"/>
        <v>45.5</v>
      </c>
      <c r="AN49" s="106">
        <f t="shared" si="11"/>
        <v>8</v>
      </c>
      <c r="AO49" s="35">
        <f t="shared" si="12"/>
        <v>15.5</v>
      </c>
      <c r="AP49" s="35">
        <f t="shared" si="13"/>
        <v>11.5</v>
      </c>
      <c r="AQ49" s="35">
        <f t="shared" si="14"/>
        <v>6</v>
      </c>
      <c r="AR49" s="36">
        <f t="shared" si="15"/>
        <v>4.5</v>
      </c>
      <c r="AS49" s="107">
        <f t="shared" si="10"/>
        <v>45.5</v>
      </c>
    </row>
    <row r="50" spans="1:950" s="101" customFormat="1" ht="40.049999999999997" customHeight="1" thickBot="1" x14ac:dyDescent="0.35">
      <c r="A50" s="164" t="s">
        <v>105</v>
      </c>
      <c r="B50" s="1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7"/>
      <c r="N50" s="66">
        <f>SUM(N2:N49)</f>
        <v>178</v>
      </c>
      <c r="O50" s="66">
        <f>SUM(O2:O49)</f>
        <v>181</v>
      </c>
      <c r="P50" s="66"/>
      <c r="Q50" s="66"/>
      <c r="R50" s="66"/>
      <c r="S50" s="66"/>
      <c r="T50" s="67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>
        <f>SUM(AE2:AE49)</f>
        <v>205</v>
      </c>
      <c r="AF50" s="66">
        <f>SUM(AF2:AF49)</f>
        <v>184</v>
      </c>
      <c r="AG50" s="66">
        <f>SUM(AG2:AG49)</f>
        <v>177</v>
      </c>
      <c r="AH50" s="66"/>
      <c r="AI50" s="66"/>
      <c r="AJ50" s="66"/>
      <c r="AK50" s="66"/>
      <c r="AL50" s="67"/>
      <c r="AM50" s="105"/>
      <c r="AN50" s="112">
        <f>AVERAGE(AN2:AN49)</f>
        <v>9.8354166666666671</v>
      </c>
      <c r="AO50" s="113">
        <f t="shared" ref="AO50:AS50" si="16">AVERAGE(AO2:AO49)</f>
        <v>19.71875</v>
      </c>
      <c r="AP50" s="113">
        <f t="shared" si="16"/>
        <v>11.635416666666666</v>
      </c>
      <c r="AQ50" s="113">
        <f t="shared" si="16"/>
        <v>7.791666666666667</v>
      </c>
      <c r="AR50" s="113">
        <f t="shared" si="16"/>
        <v>8.1458333333333339</v>
      </c>
      <c r="AS50" s="114">
        <f t="shared" si="16"/>
        <v>57.127083333333339</v>
      </c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66">
        <f>SUM(M2:M49)</f>
        <v>179</v>
      </c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</row>
    <row r="51" spans="1:950" x14ac:dyDescent="0.3">
      <c r="AN51" s="38"/>
      <c r="AO51" s="38"/>
    </row>
    <row r="52" spans="1:950" x14ac:dyDescent="0.3">
      <c r="B52" s="39" t="s">
        <v>81</v>
      </c>
      <c r="AN52" s="38"/>
      <c r="AO52" s="38"/>
    </row>
    <row r="53" spans="1:950" x14ac:dyDescent="0.3">
      <c r="AN53" s="38"/>
      <c r="AO53" s="38"/>
    </row>
  </sheetData>
  <autoFilter ref="A1:AS49">
    <sortState ref="A2:AS66">
      <sortCondition descending="1" ref="AS1:AS65"/>
    </sortState>
  </autoFilter>
  <mergeCells count="1">
    <mergeCell ref="A50:B5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1"/>
  <sheetViews>
    <sheetView tabSelected="1" topLeftCell="A16" zoomScale="96" zoomScaleNormal="96" workbookViewId="0">
      <selection activeCell="BW2" sqref="BW2:CB38"/>
    </sheetView>
  </sheetViews>
  <sheetFormatPr defaultRowHeight="13.2" x14ac:dyDescent="0.3"/>
  <cols>
    <col min="1" max="1" width="3.44140625" style="9" bestFit="1" customWidth="1"/>
    <col min="2" max="2" width="50.6640625" style="9" bestFit="1" customWidth="1"/>
    <col min="3" max="20" width="4" style="9" hidden="1" customWidth="1"/>
    <col min="21" max="21" width="7.109375" style="9" hidden="1" customWidth="1"/>
    <col min="22" max="39" width="4" style="9" hidden="1" customWidth="1"/>
    <col min="40" max="40" width="7.109375" style="9" hidden="1" customWidth="1"/>
    <col min="41" max="41" width="9.109375" style="9" hidden="1" customWidth="1"/>
    <col min="42" max="56" width="4" style="9" hidden="1" customWidth="1"/>
    <col min="57" max="57" width="7.109375" style="9" hidden="1" customWidth="1"/>
    <col min="58" max="72" width="4" style="9" hidden="1" customWidth="1"/>
    <col min="73" max="73" width="7.109375" style="9" hidden="1" customWidth="1"/>
    <col min="74" max="74" width="10.33203125" style="9" hidden="1" customWidth="1"/>
    <col min="75" max="75" width="17.33203125" style="9" customWidth="1"/>
    <col min="76" max="76" width="16.21875" style="9" customWidth="1"/>
    <col min="77" max="77" width="19.88671875" style="9" customWidth="1"/>
    <col min="78" max="78" width="22.88671875" style="9" customWidth="1"/>
    <col min="79" max="79" width="20.44140625" style="9" customWidth="1"/>
    <col min="80" max="80" width="14" style="9" customWidth="1"/>
    <col min="81" max="983" width="9.109375" style="9"/>
    <col min="984" max="16384" width="8.88671875" style="9"/>
  </cols>
  <sheetData>
    <row r="1" spans="1:80" s="60" customFormat="1" ht="66.599999999999994" thickBot="1" x14ac:dyDescent="0.35">
      <c r="A1" s="56" t="s">
        <v>10</v>
      </c>
      <c r="B1" s="57" t="s">
        <v>3</v>
      </c>
      <c r="C1" s="58" t="s">
        <v>12</v>
      </c>
      <c r="D1" s="58" t="s">
        <v>13</v>
      </c>
      <c r="E1" s="58" t="s">
        <v>14</v>
      </c>
      <c r="F1" s="58" t="s">
        <v>15</v>
      </c>
      <c r="G1" s="58" t="s">
        <v>16</v>
      </c>
      <c r="H1" s="58" t="s">
        <v>17</v>
      </c>
      <c r="I1" s="58" t="s">
        <v>18</v>
      </c>
      <c r="J1" s="58" t="s">
        <v>19</v>
      </c>
      <c r="K1" s="58" t="s">
        <v>20</v>
      </c>
      <c r="L1" s="58" t="s">
        <v>21</v>
      </c>
      <c r="M1" s="58" t="s">
        <v>22</v>
      </c>
      <c r="N1" s="58" t="s">
        <v>23</v>
      </c>
      <c r="O1" s="58" t="s">
        <v>24</v>
      </c>
      <c r="P1" s="58" t="s">
        <v>25</v>
      </c>
      <c r="Q1" s="58" t="s">
        <v>26</v>
      </c>
      <c r="R1" s="58" t="s">
        <v>27</v>
      </c>
      <c r="S1" s="58" t="s">
        <v>28</v>
      </c>
      <c r="T1" s="58" t="s">
        <v>31</v>
      </c>
      <c r="U1" s="58" t="s">
        <v>29</v>
      </c>
      <c r="V1" s="58" t="s">
        <v>12</v>
      </c>
      <c r="W1" s="58" t="s">
        <v>13</v>
      </c>
      <c r="X1" s="58" t="s">
        <v>14</v>
      </c>
      <c r="Y1" s="58" t="s">
        <v>15</v>
      </c>
      <c r="Z1" s="58" t="s">
        <v>16</v>
      </c>
      <c r="AA1" s="58" t="s">
        <v>17</v>
      </c>
      <c r="AB1" s="58" t="s">
        <v>18</v>
      </c>
      <c r="AC1" s="58" t="s">
        <v>19</v>
      </c>
      <c r="AD1" s="58" t="s">
        <v>20</v>
      </c>
      <c r="AE1" s="58" t="s">
        <v>21</v>
      </c>
      <c r="AF1" s="58" t="s">
        <v>22</v>
      </c>
      <c r="AG1" s="58" t="s">
        <v>23</v>
      </c>
      <c r="AH1" s="58" t="s">
        <v>24</v>
      </c>
      <c r="AI1" s="58" t="s">
        <v>25</v>
      </c>
      <c r="AJ1" s="58" t="s">
        <v>26</v>
      </c>
      <c r="AK1" s="58" t="s">
        <v>27</v>
      </c>
      <c r="AL1" s="58" t="s">
        <v>28</v>
      </c>
      <c r="AM1" s="58" t="s">
        <v>31</v>
      </c>
      <c r="AN1" s="58" t="s">
        <v>29</v>
      </c>
      <c r="AO1" s="59" t="s">
        <v>30</v>
      </c>
      <c r="AP1" s="58" t="s">
        <v>12</v>
      </c>
      <c r="AQ1" s="58" t="s">
        <v>13</v>
      </c>
      <c r="AR1" s="58" t="s">
        <v>14</v>
      </c>
      <c r="AS1" s="58" t="s">
        <v>15</v>
      </c>
      <c r="AT1" s="58" t="s">
        <v>16</v>
      </c>
      <c r="AU1" s="58" t="s">
        <v>17</v>
      </c>
      <c r="AV1" s="58" t="s">
        <v>18</v>
      </c>
      <c r="AW1" s="58" t="s">
        <v>19</v>
      </c>
      <c r="AX1" s="58" t="s">
        <v>22</v>
      </c>
      <c r="AY1" s="58" t="s">
        <v>25</v>
      </c>
      <c r="AZ1" s="58" t="s">
        <v>26</v>
      </c>
      <c r="BA1" s="58" t="s">
        <v>32</v>
      </c>
      <c r="BB1" s="58" t="s">
        <v>27</v>
      </c>
      <c r="BC1" s="58" t="s">
        <v>28</v>
      </c>
      <c r="BD1" s="58" t="s">
        <v>31</v>
      </c>
      <c r="BE1" s="58" t="s">
        <v>29</v>
      </c>
      <c r="BF1" s="58" t="s">
        <v>12</v>
      </c>
      <c r="BG1" s="58" t="s">
        <v>13</v>
      </c>
      <c r="BH1" s="58" t="s">
        <v>14</v>
      </c>
      <c r="BI1" s="58" t="s">
        <v>15</v>
      </c>
      <c r="BJ1" s="58" t="s">
        <v>16</v>
      </c>
      <c r="BK1" s="58" t="s">
        <v>17</v>
      </c>
      <c r="BL1" s="58" t="s">
        <v>18</v>
      </c>
      <c r="BM1" s="58" t="s">
        <v>19</v>
      </c>
      <c r="BN1" s="58" t="s">
        <v>22</v>
      </c>
      <c r="BO1" s="58" t="s">
        <v>25</v>
      </c>
      <c r="BP1" s="58" t="s">
        <v>26</v>
      </c>
      <c r="BQ1" s="58" t="s">
        <v>32</v>
      </c>
      <c r="BR1" s="58" t="s">
        <v>27</v>
      </c>
      <c r="BS1" s="58" t="s">
        <v>28</v>
      </c>
      <c r="BT1" s="58" t="s">
        <v>31</v>
      </c>
      <c r="BU1" s="58" t="s">
        <v>29</v>
      </c>
      <c r="BV1" s="124" t="s">
        <v>33</v>
      </c>
      <c r="BW1" s="119" t="s">
        <v>102</v>
      </c>
      <c r="BX1" s="120" t="s">
        <v>101</v>
      </c>
      <c r="BY1" s="120" t="s">
        <v>100</v>
      </c>
      <c r="BZ1" s="120" t="s">
        <v>99</v>
      </c>
      <c r="CA1" s="120" t="s">
        <v>103</v>
      </c>
      <c r="CB1" s="121" t="s">
        <v>104</v>
      </c>
    </row>
    <row r="2" spans="1:80" s="60" customFormat="1" x14ac:dyDescent="0.3">
      <c r="A2" s="56">
        <v>1</v>
      </c>
      <c r="B2" s="55" t="s">
        <v>85</v>
      </c>
      <c r="C2" s="55">
        <v>1</v>
      </c>
      <c r="D2" s="55">
        <v>1</v>
      </c>
      <c r="E2" s="55">
        <v>2</v>
      </c>
      <c r="F2" s="56">
        <v>3</v>
      </c>
      <c r="G2" s="56">
        <v>2</v>
      </c>
      <c r="H2" s="56">
        <v>5</v>
      </c>
      <c r="I2" s="56">
        <v>3</v>
      </c>
      <c r="J2" s="56">
        <v>3</v>
      </c>
      <c r="K2" s="56">
        <v>2</v>
      </c>
      <c r="L2" s="56">
        <v>5</v>
      </c>
      <c r="M2" s="56">
        <v>5</v>
      </c>
      <c r="N2" s="56">
        <v>5</v>
      </c>
      <c r="O2" s="56">
        <v>5</v>
      </c>
      <c r="P2" s="56">
        <v>5</v>
      </c>
      <c r="Q2" s="56">
        <v>5</v>
      </c>
      <c r="R2" s="56">
        <v>5</v>
      </c>
      <c r="S2" s="56">
        <v>5</v>
      </c>
      <c r="T2" s="56">
        <v>5</v>
      </c>
      <c r="U2" s="56">
        <f t="shared" ref="U2:U39" si="0">SUM(C2:T2)</f>
        <v>67</v>
      </c>
      <c r="V2" s="55">
        <v>1</v>
      </c>
      <c r="W2" s="55">
        <v>1</v>
      </c>
      <c r="X2" s="55">
        <v>2</v>
      </c>
      <c r="Y2" s="56">
        <v>5</v>
      </c>
      <c r="Z2" s="56">
        <v>4</v>
      </c>
      <c r="AA2" s="56">
        <v>5</v>
      </c>
      <c r="AB2" s="56">
        <v>4</v>
      </c>
      <c r="AC2" s="56">
        <v>3</v>
      </c>
      <c r="AD2" s="56">
        <v>3</v>
      </c>
      <c r="AE2" s="56">
        <v>5</v>
      </c>
      <c r="AF2" s="56">
        <v>5</v>
      </c>
      <c r="AG2" s="56">
        <v>5</v>
      </c>
      <c r="AH2" s="56">
        <v>5</v>
      </c>
      <c r="AI2" s="56">
        <v>5</v>
      </c>
      <c r="AJ2" s="56">
        <v>5</v>
      </c>
      <c r="AK2" s="56">
        <v>5</v>
      </c>
      <c r="AL2" s="56">
        <v>5</v>
      </c>
      <c r="AM2" s="56">
        <v>5</v>
      </c>
      <c r="AN2" s="56">
        <f t="shared" ref="AN2:AN39" si="1">SUM(SUM(V2:AM2))</f>
        <v>73</v>
      </c>
      <c r="AO2" s="56">
        <f>U2</f>
        <v>67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>
        <f t="shared" ref="BE2:BE24" si="2">SUM(AP2:BD2)</f>
        <v>0</v>
      </c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>
        <f t="shared" ref="BU2:BU23" si="3">SUM(BF2:BT2)</f>
        <v>0</v>
      </c>
      <c r="BV2" s="63">
        <f t="shared" ref="BV2:BV16" si="4">AVERAGE(BE2,BU2)</f>
        <v>0</v>
      </c>
      <c r="BW2" s="72">
        <f>(C2+D2+E2+F2+G2+V2+W2+X2+Y2+Z2)/2</f>
        <v>11</v>
      </c>
      <c r="BX2" s="61">
        <f>(H2+I2+J2+K2+L2+AA2+AB2+AC2+AD2+AE2)/2</f>
        <v>19</v>
      </c>
      <c r="BY2" s="61">
        <f>(M2+N2+O2+AF2+AG2+AH2)/2</f>
        <v>15</v>
      </c>
      <c r="BZ2" s="61">
        <f>(P2+Q2+AI2+AJ2)/2</f>
        <v>10</v>
      </c>
      <c r="CA2" s="62">
        <f>(R2+S2+T2+AK2+AL2+AM2)/2</f>
        <v>15</v>
      </c>
      <c r="CB2" s="125">
        <f t="shared" ref="CB2:CB16" si="5">CA2+BZ2+BY2+BX2+BW2</f>
        <v>70</v>
      </c>
    </row>
    <row r="3" spans="1:80" s="60" customFormat="1" x14ac:dyDescent="0.3">
      <c r="A3" s="56">
        <v>2</v>
      </c>
      <c r="B3" s="55" t="s">
        <v>37</v>
      </c>
      <c r="C3" s="56">
        <v>1</v>
      </c>
      <c r="D3" s="56">
        <v>1</v>
      </c>
      <c r="E3" s="56">
        <v>2</v>
      </c>
      <c r="F3" s="56">
        <v>4</v>
      </c>
      <c r="G3" s="56">
        <v>3</v>
      </c>
      <c r="H3" s="56">
        <v>5</v>
      </c>
      <c r="I3" s="56">
        <v>5</v>
      </c>
      <c r="J3" s="56">
        <v>2</v>
      </c>
      <c r="K3" s="56">
        <v>2</v>
      </c>
      <c r="L3" s="56">
        <v>5</v>
      </c>
      <c r="M3" s="56">
        <v>4</v>
      </c>
      <c r="N3" s="56">
        <v>5</v>
      </c>
      <c r="O3" s="56">
        <v>4</v>
      </c>
      <c r="P3" s="56">
        <v>4</v>
      </c>
      <c r="Q3" s="56">
        <v>4</v>
      </c>
      <c r="R3" s="56">
        <v>5</v>
      </c>
      <c r="S3" s="56">
        <v>5</v>
      </c>
      <c r="T3" s="56">
        <v>5</v>
      </c>
      <c r="U3" s="56">
        <f t="shared" si="0"/>
        <v>66</v>
      </c>
      <c r="V3" s="56">
        <v>1</v>
      </c>
      <c r="W3" s="56">
        <v>1</v>
      </c>
      <c r="X3" s="56">
        <v>2</v>
      </c>
      <c r="Y3" s="56">
        <v>5</v>
      </c>
      <c r="Z3" s="56">
        <v>5</v>
      </c>
      <c r="AA3" s="56">
        <v>5</v>
      </c>
      <c r="AB3" s="56">
        <v>4</v>
      </c>
      <c r="AC3" s="56">
        <v>3</v>
      </c>
      <c r="AD3" s="56">
        <v>3</v>
      </c>
      <c r="AE3" s="56">
        <v>5</v>
      </c>
      <c r="AF3" s="56">
        <v>4</v>
      </c>
      <c r="AG3" s="56">
        <v>5</v>
      </c>
      <c r="AH3" s="56">
        <v>4</v>
      </c>
      <c r="AI3" s="56">
        <v>3</v>
      </c>
      <c r="AJ3" s="56">
        <v>4</v>
      </c>
      <c r="AK3" s="56">
        <v>5</v>
      </c>
      <c r="AL3" s="56">
        <v>4</v>
      </c>
      <c r="AM3" s="56">
        <v>5</v>
      </c>
      <c r="AN3" s="56">
        <f t="shared" si="1"/>
        <v>68</v>
      </c>
      <c r="AO3" s="56">
        <f>AVERAGE(AN3,U3)</f>
        <v>67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>
        <f t="shared" si="2"/>
        <v>0</v>
      </c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>
        <f t="shared" si="3"/>
        <v>0</v>
      </c>
      <c r="BV3" s="63">
        <f t="shared" si="4"/>
        <v>0</v>
      </c>
      <c r="BW3" s="72">
        <f t="shared" ref="BW3:BW18" si="6">(C3+D3+E3+F3+G3+V3+W3+X3+Y3+Z3)/2</f>
        <v>12.5</v>
      </c>
      <c r="BX3" s="61">
        <f t="shared" ref="BX3:BX18" si="7">(H3+I3+J3+K3+L3+AA3+AB3+AC3+AD3+AE3)/2</f>
        <v>19.5</v>
      </c>
      <c r="BY3" s="61">
        <f t="shared" ref="BY3:BY18" si="8">(M3+N3+O3+AF3+AG3+AH3)/2</f>
        <v>13</v>
      </c>
      <c r="BZ3" s="61">
        <f t="shared" ref="BZ3:BZ18" si="9">(P3+Q3+AI3+AJ3)/2</f>
        <v>7.5</v>
      </c>
      <c r="CA3" s="62">
        <f t="shared" ref="CA3:CA18" si="10">(R3+S3+T3+AK3+AL3+AM3)/2</f>
        <v>14.5</v>
      </c>
      <c r="CB3" s="125">
        <f t="shared" si="5"/>
        <v>67</v>
      </c>
    </row>
    <row r="4" spans="1:80" s="60" customFormat="1" ht="26.4" x14ac:dyDescent="0.3">
      <c r="A4" s="56">
        <v>3</v>
      </c>
      <c r="B4" s="55" t="s">
        <v>43</v>
      </c>
      <c r="C4" s="56">
        <v>1</v>
      </c>
      <c r="D4" s="56">
        <v>1</v>
      </c>
      <c r="E4" s="56">
        <v>1</v>
      </c>
      <c r="F4" s="56">
        <v>3</v>
      </c>
      <c r="G4" s="56">
        <v>3</v>
      </c>
      <c r="H4" s="56">
        <v>5</v>
      </c>
      <c r="I4" s="56">
        <v>4</v>
      </c>
      <c r="J4" s="56">
        <v>2</v>
      </c>
      <c r="K4" s="56">
        <v>1</v>
      </c>
      <c r="L4" s="56">
        <v>5</v>
      </c>
      <c r="M4" s="56">
        <v>4</v>
      </c>
      <c r="N4" s="56">
        <v>5</v>
      </c>
      <c r="O4" s="56">
        <v>3</v>
      </c>
      <c r="P4" s="56">
        <v>4</v>
      </c>
      <c r="Q4" s="56">
        <v>5</v>
      </c>
      <c r="R4" s="56">
        <v>5</v>
      </c>
      <c r="S4" s="56">
        <v>5</v>
      </c>
      <c r="T4" s="56">
        <v>5</v>
      </c>
      <c r="U4" s="56">
        <f t="shared" si="0"/>
        <v>62</v>
      </c>
      <c r="V4" s="56">
        <v>1</v>
      </c>
      <c r="W4" s="56">
        <v>1</v>
      </c>
      <c r="X4" s="56">
        <v>1</v>
      </c>
      <c r="Y4" s="56">
        <v>4</v>
      </c>
      <c r="Z4" s="56">
        <v>5</v>
      </c>
      <c r="AA4" s="56">
        <v>5</v>
      </c>
      <c r="AB4" s="56">
        <v>4</v>
      </c>
      <c r="AC4" s="56">
        <v>2</v>
      </c>
      <c r="AD4" s="56">
        <v>3</v>
      </c>
      <c r="AE4" s="56">
        <v>5</v>
      </c>
      <c r="AF4" s="56">
        <v>4</v>
      </c>
      <c r="AG4" s="56">
        <v>5</v>
      </c>
      <c r="AH4" s="56">
        <v>4</v>
      </c>
      <c r="AI4" s="56">
        <v>4</v>
      </c>
      <c r="AJ4" s="56">
        <v>5</v>
      </c>
      <c r="AK4" s="56">
        <v>5</v>
      </c>
      <c r="AL4" s="56">
        <v>5</v>
      </c>
      <c r="AM4" s="56">
        <v>5</v>
      </c>
      <c r="AN4" s="56">
        <f t="shared" si="1"/>
        <v>68</v>
      </c>
      <c r="AO4" s="56">
        <f>U4</f>
        <v>62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>
        <f t="shared" si="2"/>
        <v>0</v>
      </c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>
        <f t="shared" si="3"/>
        <v>0</v>
      </c>
      <c r="BV4" s="63">
        <f t="shared" si="4"/>
        <v>0</v>
      </c>
      <c r="BW4" s="72">
        <f t="shared" si="6"/>
        <v>10.5</v>
      </c>
      <c r="BX4" s="61">
        <f t="shared" si="7"/>
        <v>18</v>
      </c>
      <c r="BY4" s="61">
        <f t="shared" si="8"/>
        <v>12.5</v>
      </c>
      <c r="BZ4" s="61">
        <f t="shared" si="9"/>
        <v>9</v>
      </c>
      <c r="CA4" s="62">
        <f t="shared" si="10"/>
        <v>15</v>
      </c>
      <c r="CB4" s="125">
        <f t="shared" si="5"/>
        <v>65</v>
      </c>
    </row>
    <row r="5" spans="1:80" s="60" customFormat="1" x14ac:dyDescent="0.3">
      <c r="A5" s="56">
        <v>4</v>
      </c>
      <c r="B5" s="55" t="s">
        <v>88</v>
      </c>
      <c r="C5" s="56">
        <v>1</v>
      </c>
      <c r="D5" s="56">
        <v>1</v>
      </c>
      <c r="E5" s="56">
        <v>1</v>
      </c>
      <c r="F5" s="56">
        <v>4</v>
      </c>
      <c r="G5" s="56">
        <v>4</v>
      </c>
      <c r="H5" s="56">
        <v>5</v>
      </c>
      <c r="I5" s="56">
        <v>3</v>
      </c>
      <c r="J5" s="56">
        <v>2</v>
      </c>
      <c r="K5" s="56">
        <v>2</v>
      </c>
      <c r="L5" s="56">
        <v>5</v>
      </c>
      <c r="M5" s="56">
        <v>4</v>
      </c>
      <c r="N5" s="56">
        <v>5</v>
      </c>
      <c r="O5" s="56">
        <v>5</v>
      </c>
      <c r="P5" s="56">
        <v>4</v>
      </c>
      <c r="Q5" s="56">
        <v>5</v>
      </c>
      <c r="R5" s="56">
        <v>5</v>
      </c>
      <c r="S5" s="56">
        <v>4</v>
      </c>
      <c r="T5" s="56">
        <v>5</v>
      </c>
      <c r="U5" s="56">
        <f t="shared" si="0"/>
        <v>65</v>
      </c>
      <c r="V5" s="56">
        <v>1</v>
      </c>
      <c r="W5" s="56">
        <v>1</v>
      </c>
      <c r="X5" s="56">
        <v>1</v>
      </c>
      <c r="Y5" s="56">
        <v>5</v>
      </c>
      <c r="Z5" s="56">
        <v>4</v>
      </c>
      <c r="AA5" s="56">
        <v>5</v>
      </c>
      <c r="AB5" s="56">
        <v>5</v>
      </c>
      <c r="AC5" s="56">
        <v>3</v>
      </c>
      <c r="AD5" s="56">
        <v>2</v>
      </c>
      <c r="AE5" s="56">
        <v>5</v>
      </c>
      <c r="AF5" s="56">
        <v>4</v>
      </c>
      <c r="AG5" s="56">
        <v>5</v>
      </c>
      <c r="AH5" s="56">
        <v>4</v>
      </c>
      <c r="AI5" s="56">
        <v>5</v>
      </c>
      <c r="AJ5" s="56">
        <v>5</v>
      </c>
      <c r="AK5" s="56">
        <v>5</v>
      </c>
      <c r="AL5" s="56">
        <v>4</v>
      </c>
      <c r="AM5" s="56">
        <v>5</v>
      </c>
      <c r="AN5" s="56">
        <f t="shared" si="1"/>
        <v>69</v>
      </c>
      <c r="AO5" s="56">
        <f>U5</f>
        <v>65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>
        <f t="shared" si="2"/>
        <v>0</v>
      </c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>
        <f t="shared" si="3"/>
        <v>0</v>
      </c>
      <c r="BV5" s="63">
        <f t="shared" si="4"/>
        <v>0</v>
      </c>
      <c r="BW5" s="72">
        <f t="shared" si="6"/>
        <v>11.5</v>
      </c>
      <c r="BX5" s="61">
        <f t="shared" si="7"/>
        <v>18.5</v>
      </c>
      <c r="BY5" s="61">
        <f t="shared" si="8"/>
        <v>13.5</v>
      </c>
      <c r="BZ5" s="61">
        <f t="shared" si="9"/>
        <v>9.5</v>
      </c>
      <c r="CA5" s="62">
        <f t="shared" si="10"/>
        <v>14</v>
      </c>
      <c r="CB5" s="125">
        <f t="shared" si="5"/>
        <v>67</v>
      </c>
    </row>
    <row r="6" spans="1:80" s="60" customFormat="1" x14ac:dyDescent="0.3">
      <c r="A6" s="56">
        <v>5</v>
      </c>
      <c r="B6" s="55" t="s">
        <v>65</v>
      </c>
      <c r="C6" s="56">
        <v>1</v>
      </c>
      <c r="D6" s="56">
        <v>1</v>
      </c>
      <c r="E6" s="56">
        <v>2</v>
      </c>
      <c r="F6" s="56">
        <v>3</v>
      </c>
      <c r="G6" s="56">
        <v>5</v>
      </c>
      <c r="H6" s="56">
        <v>5</v>
      </c>
      <c r="I6" s="56">
        <v>3</v>
      </c>
      <c r="J6" s="56">
        <v>2</v>
      </c>
      <c r="K6" s="56">
        <v>2</v>
      </c>
      <c r="L6" s="56">
        <v>5</v>
      </c>
      <c r="M6" s="56">
        <v>4</v>
      </c>
      <c r="N6" s="56">
        <v>5</v>
      </c>
      <c r="O6" s="56">
        <v>5</v>
      </c>
      <c r="P6" s="56">
        <v>4</v>
      </c>
      <c r="Q6" s="56">
        <v>5</v>
      </c>
      <c r="R6" s="56">
        <v>5</v>
      </c>
      <c r="S6" s="56">
        <v>5</v>
      </c>
      <c r="T6" s="56">
        <v>5</v>
      </c>
      <c r="U6" s="56">
        <f t="shared" si="0"/>
        <v>67</v>
      </c>
      <c r="V6" s="56">
        <v>1</v>
      </c>
      <c r="W6" s="56">
        <v>1</v>
      </c>
      <c r="X6" s="56">
        <v>2</v>
      </c>
      <c r="Y6" s="56">
        <v>5</v>
      </c>
      <c r="Z6" s="56">
        <v>5</v>
      </c>
      <c r="AA6" s="56">
        <v>5</v>
      </c>
      <c r="AB6" s="56">
        <v>4</v>
      </c>
      <c r="AC6" s="56">
        <v>1</v>
      </c>
      <c r="AD6" s="56">
        <v>2</v>
      </c>
      <c r="AE6" s="56">
        <v>5</v>
      </c>
      <c r="AF6" s="56">
        <v>3</v>
      </c>
      <c r="AG6" s="56">
        <v>5</v>
      </c>
      <c r="AH6" s="56">
        <v>5</v>
      </c>
      <c r="AI6" s="56">
        <v>4</v>
      </c>
      <c r="AJ6" s="56">
        <v>4</v>
      </c>
      <c r="AK6" s="56">
        <v>4</v>
      </c>
      <c r="AL6" s="56">
        <v>4</v>
      </c>
      <c r="AM6" s="56">
        <v>3</v>
      </c>
      <c r="AN6" s="56">
        <f t="shared" si="1"/>
        <v>63</v>
      </c>
      <c r="AO6" s="56">
        <f>AVERAGE(AN6,U6)</f>
        <v>65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>
        <f t="shared" si="2"/>
        <v>0</v>
      </c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>
        <f t="shared" si="3"/>
        <v>0</v>
      </c>
      <c r="BV6" s="63">
        <f t="shared" si="4"/>
        <v>0</v>
      </c>
      <c r="BW6" s="72">
        <f t="shared" si="6"/>
        <v>13</v>
      </c>
      <c r="BX6" s="61">
        <f t="shared" si="7"/>
        <v>17</v>
      </c>
      <c r="BY6" s="61">
        <f t="shared" si="8"/>
        <v>13.5</v>
      </c>
      <c r="BZ6" s="61">
        <f t="shared" si="9"/>
        <v>8.5</v>
      </c>
      <c r="CA6" s="62">
        <f t="shared" si="10"/>
        <v>13</v>
      </c>
      <c r="CB6" s="125">
        <f t="shared" si="5"/>
        <v>65</v>
      </c>
    </row>
    <row r="7" spans="1:80" s="60" customFormat="1" x14ac:dyDescent="0.3">
      <c r="A7" s="56">
        <v>6</v>
      </c>
      <c r="B7" s="55" t="s">
        <v>64</v>
      </c>
      <c r="C7" s="56">
        <v>1</v>
      </c>
      <c r="D7" s="56">
        <v>1</v>
      </c>
      <c r="E7" s="56">
        <v>1</v>
      </c>
      <c r="F7" s="56">
        <v>4</v>
      </c>
      <c r="G7" s="56">
        <v>4</v>
      </c>
      <c r="H7" s="56">
        <v>4</v>
      </c>
      <c r="I7" s="56">
        <v>5</v>
      </c>
      <c r="J7" s="56">
        <v>3</v>
      </c>
      <c r="K7" s="56">
        <v>3</v>
      </c>
      <c r="L7" s="56">
        <v>4</v>
      </c>
      <c r="M7" s="56">
        <v>2</v>
      </c>
      <c r="N7" s="56">
        <v>5</v>
      </c>
      <c r="O7" s="56">
        <v>4</v>
      </c>
      <c r="P7" s="56">
        <v>4</v>
      </c>
      <c r="Q7" s="56">
        <v>5</v>
      </c>
      <c r="R7" s="56">
        <v>5</v>
      </c>
      <c r="S7" s="56">
        <v>5</v>
      </c>
      <c r="T7" s="56">
        <v>5</v>
      </c>
      <c r="U7" s="56">
        <f t="shared" si="0"/>
        <v>65</v>
      </c>
      <c r="V7" s="56">
        <v>1</v>
      </c>
      <c r="W7" s="56">
        <v>1</v>
      </c>
      <c r="X7" s="56">
        <v>1</v>
      </c>
      <c r="Y7" s="56">
        <v>4</v>
      </c>
      <c r="Z7" s="56">
        <v>5</v>
      </c>
      <c r="AA7" s="56">
        <v>4</v>
      </c>
      <c r="AB7" s="56">
        <v>3</v>
      </c>
      <c r="AC7" s="56">
        <v>1</v>
      </c>
      <c r="AD7" s="56">
        <v>2</v>
      </c>
      <c r="AE7" s="56">
        <v>5</v>
      </c>
      <c r="AF7" s="56">
        <v>4</v>
      </c>
      <c r="AG7" s="56">
        <v>4</v>
      </c>
      <c r="AH7" s="56">
        <v>5</v>
      </c>
      <c r="AI7" s="56">
        <v>4</v>
      </c>
      <c r="AJ7" s="56">
        <v>4</v>
      </c>
      <c r="AK7" s="56">
        <v>5</v>
      </c>
      <c r="AL7" s="56">
        <v>4</v>
      </c>
      <c r="AM7" s="56">
        <v>5</v>
      </c>
      <c r="AN7" s="56">
        <f t="shared" si="1"/>
        <v>62</v>
      </c>
      <c r="AO7" s="56">
        <f>AVERAGE(AN7,U7)</f>
        <v>63.5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>
        <f t="shared" si="2"/>
        <v>0</v>
      </c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>
        <f t="shared" si="3"/>
        <v>0</v>
      </c>
      <c r="BV7" s="63">
        <f t="shared" si="4"/>
        <v>0</v>
      </c>
      <c r="BW7" s="72">
        <f t="shared" si="6"/>
        <v>11.5</v>
      </c>
      <c r="BX7" s="61">
        <f t="shared" si="7"/>
        <v>17</v>
      </c>
      <c r="BY7" s="61">
        <f t="shared" si="8"/>
        <v>12</v>
      </c>
      <c r="BZ7" s="61">
        <f t="shared" si="9"/>
        <v>8.5</v>
      </c>
      <c r="CA7" s="62">
        <f t="shared" si="10"/>
        <v>14.5</v>
      </c>
      <c r="CB7" s="125">
        <f>CA7+BZ7+BY7+BX7+BW7</f>
        <v>63.5</v>
      </c>
    </row>
    <row r="8" spans="1:80" s="60" customFormat="1" x14ac:dyDescent="0.3">
      <c r="A8" s="56">
        <v>7</v>
      </c>
      <c r="B8" s="55" t="s">
        <v>45</v>
      </c>
      <c r="C8" s="56">
        <v>1</v>
      </c>
      <c r="D8" s="56">
        <v>0.5</v>
      </c>
      <c r="E8" s="56">
        <v>2</v>
      </c>
      <c r="F8" s="56">
        <v>4</v>
      </c>
      <c r="G8" s="56">
        <v>3</v>
      </c>
      <c r="H8" s="56">
        <v>5</v>
      </c>
      <c r="I8" s="56">
        <v>3</v>
      </c>
      <c r="J8" s="56">
        <v>2</v>
      </c>
      <c r="K8" s="56">
        <v>1</v>
      </c>
      <c r="L8" s="56">
        <v>5</v>
      </c>
      <c r="M8" s="56">
        <v>4</v>
      </c>
      <c r="N8" s="56">
        <v>5</v>
      </c>
      <c r="O8" s="56">
        <v>4</v>
      </c>
      <c r="P8" s="56">
        <v>4</v>
      </c>
      <c r="Q8" s="56">
        <v>5</v>
      </c>
      <c r="R8" s="56">
        <v>5</v>
      </c>
      <c r="S8" s="56">
        <v>5</v>
      </c>
      <c r="T8" s="56">
        <v>5</v>
      </c>
      <c r="U8" s="56">
        <f t="shared" si="0"/>
        <v>63.5</v>
      </c>
      <c r="V8" s="56">
        <v>1</v>
      </c>
      <c r="W8" s="56">
        <v>0.5</v>
      </c>
      <c r="X8" s="56">
        <v>2</v>
      </c>
      <c r="Y8" s="56">
        <v>5</v>
      </c>
      <c r="Z8" s="56">
        <v>4</v>
      </c>
      <c r="AA8" s="56">
        <v>4</v>
      </c>
      <c r="AB8" s="56">
        <v>4</v>
      </c>
      <c r="AC8" s="56">
        <v>1</v>
      </c>
      <c r="AD8" s="56">
        <v>2</v>
      </c>
      <c r="AE8" s="56">
        <v>5</v>
      </c>
      <c r="AF8" s="56">
        <v>4</v>
      </c>
      <c r="AG8" s="56">
        <v>5</v>
      </c>
      <c r="AH8" s="56">
        <v>3</v>
      </c>
      <c r="AI8" s="56">
        <v>4</v>
      </c>
      <c r="AJ8" s="56">
        <v>4</v>
      </c>
      <c r="AK8" s="56">
        <v>5</v>
      </c>
      <c r="AL8" s="56">
        <v>5</v>
      </c>
      <c r="AM8" s="56">
        <v>5</v>
      </c>
      <c r="AN8" s="56">
        <f t="shared" si="1"/>
        <v>63.5</v>
      </c>
      <c r="AO8" s="56">
        <f>AVERAGE(AN8,U8)</f>
        <v>63.5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>
        <f t="shared" si="2"/>
        <v>0</v>
      </c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>
        <f t="shared" si="3"/>
        <v>0</v>
      </c>
      <c r="BV8" s="63">
        <f t="shared" si="4"/>
        <v>0</v>
      </c>
      <c r="BW8" s="72">
        <f t="shared" si="6"/>
        <v>11.5</v>
      </c>
      <c r="BX8" s="61">
        <f t="shared" si="7"/>
        <v>16</v>
      </c>
      <c r="BY8" s="61">
        <f t="shared" si="8"/>
        <v>12.5</v>
      </c>
      <c r="BZ8" s="61">
        <f t="shared" si="9"/>
        <v>8.5</v>
      </c>
      <c r="CA8" s="62">
        <f t="shared" si="10"/>
        <v>15</v>
      </c>
      <c r="CB8" s="125">
        <f t="shared" si="5"/>
        <v>63.5</v>
      </c>
    </row>
    <row r="9" spans="1:80" s="60" customFormat="1" x14ac:dyDescent="0.3">
      <c r="A9" s="56">
        <v>8</v>
      </c>
      <c r="B9" s="55" t="s">
        <v>49</v>
      </c>
      <c r="C9" s="56">
        <v>1</v>
      </c>
      <c r="D9" s="56">
        <v>1</v>
      </c>
      <c r="E9" s="56">
        <v>1</v>
      </c>
      <c r="F9" s="56">
        <v>4</v>
      </c>
      <c r="G9" s="56">
        <v>4</v>
      </c>
      <c r="H9" s="56">
        <v>5</v>
      </c>
      <c r="I9" s="56">
        <v>2</v>
      </c>
      <c r="J9" s="56">
        <v>3</v>
      </c>
      <c r="K9" s="56">
        <v>2</v>
      </c>
      <c r="L9" s="56">
        <v>5</v>
      </c>
      <c r="M9" s="56">
        <v>4</v>
      </c>
      <c r="N9" s="56">
        <v>4</v>
      </c>
      <c r="O9" s="56">
        <v>4</v>
      </c>
      <c r="P9" s="56">
        <v>4</v>
      </c>
      <c r="Q9" s="56">
        <v>5</v>
      </c>
      <c r="R9" s="56">
        <v>5</v>
      </c>
      <c r="S9" s="56">
        <v>5</v>
      </c>
      <c r="T9" s="56">
        <v>5</v>
      </c>
      <c r="U9" s="56">
        <f t="shared" si="0"/>
        <v>64</v>
      </c>
      <c r="V9" s="56">
        <v>1</v>
      </c>
      <c r="W9" s="56">
        <v>1</v>
      </c>
      <c r="X9" s="56">
        <v>1</v>
      </c>
      <c r="Y9" s="56">
        <v>4</v>
      </c>
      <c r="Z9" s="56">
        <v>4</v>
      </c>
      <c r="AA9" s="56">
        <v>4</v>
      </c>
      <c r="AB9" s="56">
        <v>4</v>
      </c>
      <c r="AC9" s="56">
        <v>2</v>
      </c>
      <c r="AD9" s="56">
        <v>1</v>
      </c>
      <c r="AE9" s="56">
        <v>5</v>
      </c>
      <c r="AF9" s="56">
        <v>3</v>
      </c>
      <c r="AG9" s="56">
        <v>5</v>
      </c>
      <c r="AH9" s="56">
        <v>5</v>
      </c>
      <c r="AI9" s="56">
        <v>4</v>
      </c>
      <c r="AJ9" s="56">
        <v>3</v>
      </c>
      <c r="AK9" s="56">
        <v>4</v>
      </c>
      <c r="AL9" s="56">
        <v>4</v>
      </c>
      <c r="AM9" s="56">
        <v>5</v>
      </c>
      <c r="AN9" s="56">
        <f t="shared" si="1"/>
        <v>60</v>
      </c>
      <c r="AO9" s="56">
        <f>AVERAGE(AN9,U9)</f>
        <v>62</v>
      </c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>
        <f t="shared" si="2"/>
        <v>0</v>
      </c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>
        <f t="shared" si="3"/>
        <v>0</v>
      </c>
      <c r="BV9" s="63">
        <f t="shared" si="4"/>
        <v>0</v>
      </c>
      <c r="BW9" s="72">
        <f t="shared" si="6"/>
        <v>11</v>
      </c>
      <c r="BX9" s="61">
        <f t="shared" si="7"/>
        <v>16.5</v>
      </c>
      <c r="BY9" s="61">
        <f t="shared" si="8"/>
        <v>12.5</v>
      </c>
      <c r="BZ9" s="61">
        <f t="shared" si="9"/>
        <v>8</v>
      </c>
      <c r="CA9" s="62">
        <f t="shared" si="10"/>
        <v>14</v>
      </c>
      <c r="CB9" s="125">
        <f t="shared" si="5"/>
        <v>62</v>
      </c>
    </row>
    <row r="10" spans="1:80" s="60" customFormat="1" x14ac:dyDescent="0.3">
      <c r="A10" s="56">
        <v>9</v>
      </c>
      <c r="B10" s="55" t="s">
        <v>69</v>
      </c>
      <c r="C10" s="56">
        <v>1</v>
      </c>
      <c r="D10" s="56">
        <v>1</v>
      </c>
      <c r="E10" s="56">
        <v>1</v>
      </c>
      <c r="F10" s="56">
        <v>4</v>
      </c>
      <c r="G10" s="56">
        <v>4</v>
      </c>
      <c r="H10" s="56">
        <v>5</v>
      </c>
      <c r="I10" s="56">
        <v>3</v>
      </c>
      <c r="J10" s="56">
        <v>1</v>
      </c>
      <c r="K10" s="56">
        <v>1</v>
      </c>
      <c r="L10" s="56">
        <v>5</v>
      </c>
      <c r="M10" s="56">
        <v>4</v>
      </c>
      <c r="N10" s="56">
        <v>4</v>
      </c>
      <c r="O10" s="56">
        <v>4</v>
      </c>
      <c r="P10" s="56">
        <v>4</v>
      </c>
      <c r="Q10" s="56">
        <v>5</v>
      </c>
      <c r="R10" s="56">
        <v>5</v>
      </c>
      <c r="S10" s="56">
        <v>5</v>
      </c>
      <c r="T10" s="56">
        <v>5</v>
      </c>
      <c r="U10" s="56">
        <f t="shared" si="0"/>
        <v>62</v>
      </c>
      <c r="V10" s="56">
        <v>1</v>
      </c>
      <c r="W10" s="56">
        <v>1</v>
      </c>
      <c r="X10" s="56">
        <v>1</v>
      </c>
      <c r="Y10" s="56">
        <v>5</v>
      </c>
      <c r="Z10" s="56">
        <v>5</v>
      </c>
      <c r="AA10" s="56">
        <v>5</v>
      </c>
      <c r="AB10" s="56">
        <v>4</v>
      </c>
      <c r="AC10" s="56">
        <v>1</v>
      </c>
      <c r="AD10" s="56">
        <v>0</v>
      </c>
      <c r="AE10" s="56">
        <v>5</v>
      </c>
      <c r="AF10" s="56">
        <v>2</v>
      </c>
      <c r="AG10" s="56">
        <v>4</v>
      </c>
      <c r="AH10" s="56">
        <v>5</v>
      </c>
      <c r="AI10" s="56">
        <v>5</v>
      </c>
      <c r="AJ10" s="56">
        <v>5</v>
      </c>
      <c r="AK10" s="56">
        <v>5</v>
      </c>
      <c r="AL10" s="56">
        <v>4</v>
      </c>
      <c r="AM10" s="56">
        <v>5</v>
      </c>
      <c r="AN10" s="56">
        <f t="shared" si="1"/>
        <v>63</v>
      </c>
      <c r="AO10" s="56">
        <f>U10</f>
        <v>62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>
        <f t="shared" si="2"/>
        <v>0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>
        <f t="shared" si="3"/>
        <v>0</v>
      </c>
      <c r="BV10" s="63">
        <f t="shared" si="4"/>
        <v>0</v>
      </c>
      <c r="BW10" s="72">
        <f t="shared" si="6"/>
        <v>12</v>
      </c>
      <c r="BX10" s="61">
        <f t="shared" si="7"/>
        <v>15</v>
      </c>
      <c r="BY10" s="61">
        <f t="shared" si="8"/>
        <v>11.5</v>
      </c>
      <c r="BZ10" s="61">
        <f t="shared" si="9"/>
        <v>9.5</v>
      </c>
      <c r="CA10" s="62">
        <f t="shared" si="10"/>
        <v>14.5</v>
      </c>
      <c r="CB10" s="125">
        <f t="shared" si="5"/>
        <v>62.5</v>
      </c>
    </row>
    <row r="11" spans="1:80" s="60" customFormat="1" x14ac:dyDescent="0.3">
      <c r="A11" s="56">
        <v>10</v>
      </c>
      <c r="B11" s="55" t="s">
        <v>46</v>
      </c>
      <c r="C11" s="56">
        <v>1</v>
      </c>
      <c r="D11" s="56">
        <v>1</v>
      </c>
      <c r="E11" s="56">
        <v>2</v>
      </c>
      <c r="F11" s="56">
        <v>3</v>
      </c>
      <c r="G11" s="56">
        <v>3</v>
      </c>
      <c r="H11" s="56">
        <v>5</v>
      </c>
      <c r="I11" s="56">
        <v>3</v>
      </c>
      <c r="J11" s="56">
        <v>2</v>
      </c>
      <c r="K11" s="56">
        <v>1</v>
      </c>
      <c r="L11" s="56">
        <v>5</v>
      </c>
      <c r="M11" s="56">
        <v>4</v>
      </c>
      <c r="N11" s="56">
        <v>5</v>
      </c>
      <c r="O11" s="56">
        <v>3</v>
      </c>
      <c r="P11" s="56">
        <v>3</v>
      </c>
      <c r="Q11" s="56">
        <v>4</v>
      </c>
      <c r="R11" s="56">
        <v>5</v>
      </c>
      <c r="S11" s="56">
        <v>5</v>
      </c>
      <c r="T11" s="56">
        <v>5</v>
      </c>
      <c r="U11" s="56">
        <f t="shared" si="0"/>
        <v>60</v>
      </c>
      <c r="V11" s="56">
        <v>1</v>
      </c>
      <c r="W11" s="56">
        <v>1</v>
      </c>
      <c r="X11" s="56">
        <v>2</v>
      </c>
      <c r="Y11" s="56">
        <v>5</v>
      </c>
      <c r="Z11" s="56">
        <v>4</v>
      </c>
      <c r="AA11" s="56">
        <v>4</v>
      </c>
      <c r="AB11" s="56">
        <v>4</v>
      </c>
      <c r="AC11" s="56">
        <v>2</v>
      </c>
      <c r="AD11" s="56">
        <v>3</v>
      </c>
      <c r="AE11" s="56">
        <v>5</v>
      </c>
      <c r="AF11" s="56">
        <v>3</v>
      </c>
      <c r="AG11" s="56">
        <v>5</v>
      </c>
      <c r="AH11" s="56">
        <v>5</v>
      </c>
      <c r="AI11" s="56">
        <v>4</v>
      </c>
      <c r="AJ11" s="56">
        <v>5</v>
      </c>
      <c r="AK11" s="56">
        <v>4</v>
      </c>
      <c r="AL11" s="56">
        <v>3</v>
      </c>
      <c r="AM11" s="56">
        <v>5</v>
      </c>
      <c r="AN11" s="56">
        <f t="shared" si="1"/>
        <v>65</v>
      </c>
      <c r="AO11" s="56">
        <f>AVERAGE(AN11,U11)</f>
        <v>62.5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>
        <f t="shared" si="2"/>
        <v>0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>
        <f t="shared" si="3"/>
        <v>0</v>
      </c>
      <c r="BV11" s="63">
        <f t="shared" si="4"/>
        <v>0</v>
      </c>
      <c r="BW11" s="72">
        <f t="shared" si="6"/>
        <v>11.5</v>
      </c>
      <c r="BX11" s="61">
        <f t="shared" si="7"/>
        <v>17</v>
      </c>
      <c r="BY11" s="61">
        <f t="shared" si="8"/>
        <v>12.5</v>
      </c>
      <c r="BZ11" s="61">
        <f t="shared" si="9"/>
        <v>8</v>
      </c>
      <c r="CA11" s="62">
        <f t="shared" si="10"/>
        <v>13.5</v>
      </c>
      <c r="CB11" s="125">
        <f t="shared" si="5"/>
        <v>62.5</v>
      </c>
    </row>
    <row r="12" spans="1:80" s="60" customFormat="1" x14ac:dyDescent="0.3">
      <c r="A12" s="56">
        <v>11</v>
      </c>
      <c r="B12" s="55" t="s">
        <v>68</v>
      </c>
      <c r="C12" s="56">
        <v>1</v>
      </c>
      <c r="D12" s="56">
        <v>1</v>
      </c>
      <c r="E12" s="56">
        <v>0</v>
      </c>
      <c r="F12" s="56">
        <v>4</v>
      </c>
      <c r="G12" s="56">
        <v>4</v>
      </c>
      <c r="H12" s="56">
        <v>4</v>
      </c>
      <c r="I12" s="56">
        <v>4</v>
      </c>
      <c r="J12" s="56">
        <v>3</v>
      </c>
      <c r="K12" s="56">
        <v>2</v>
      </c>
      <c r="L12" s="56">
        <v>5</v>
      </c>
      <c r="M12" s="56">
        <v>4</v>
      </c>
      <c r="N12" s="56">
        <v>5</v>
      </c>
      <c r="O12" s="56">
        <v>4</v>
      </c>
      <c r="P12" s="56">
        <v>4</v>
      </c>
      <c r="Q12" s="56">
        <v>5</v>
      </c>
      <c r="R12" s="56">
        <v>5</v>
      </c>
      <c r="S12" s="56">
        <v>5</v>
      </c>
      <c r="T12" s="56">
        <v>5</v>
      </c>
      <c r="U12" s="56">
        <f t="shared" si="0"/>
        <v>65</v>
      </c>
      <c r="V12" s="56">
        <v>1</v>
      </c>
      <c r="W12" s="56">
        <v>1</v>
      </c>
      <c r="X12" s="56">
        <v>0</v>
      </c>
      <c r="Y12" s="56">
        <v>5</v>
      </c>
      <c r="Z12" s="56">
        <v>4</v>
      </c>
      <c r="AA12" s="56">
        <v>4</v>
      </c>
      <c r="AB12" s="56">
        <v>4</v>
      </c>
      <c r="AC12" s="56">
        <v>2</v>
      </c>
      <c r="AD12" s="56">
        <v>1</v>
      </c>
      <c r="AE12" s="56">
        <v>5</v>
      </c>
      <c r="AF12" s="56">
        <v>3</v>
      </c>
      <c r="AG12" s="56">
        <v>5</v>
      </c>
      <c r="AH12" s="56">
        <v>4</v>
      </c>
      <c r="AI12" s="56">
        <v>4</v>
      </c>
      <c r="AJ12" s="56">
        <v>5</v>
      </c>
      <c r="AK12" s="56">
        <v>5</v>
      </c>
      <c r="AL12" s="56">
        <v>5</v>
      </c>
      <c r="AM12" s="56">
        <v>5</v>
      </c>
      <c r="AN12" s="56">
        <f t="shared" si="1"/>
        <v>63</v>
      </c>
      <c r="AO12" s="56">
        <f>U12</f>
        <v>65</v>
      </c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>
        <f t="shared" si="2"/>
        <v>0</v>
      </c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>
        <f t="shared" si="3"/>
        <v>0</v>
      </c>
      <c r="BV12" s="63">
        <f t="shared" si="4"/>
        <v>0</v>
      </c>
      <c r="BW12" s="72">
        <f t="shared" si="6"/>
        <v>10.5</v>
      </c>
      <c r="BX12" s="61">
        <f t="shared" si="7"/>
        <v>17</v>
      </c>
      <c r="BY12" s="61">
        <f t="shared" si="8"/>
        <v>12.5</v>
      </c>
      <c r="BZ12" s="61">
        <f t="shared" si="9"/>
        <v>9</v>
      </c>
      <c r="CA12" s="62">
        <f t="shared" si="10"/>
        <v>15</v>
      </c>
      <c r="CB12" s="125">
        <f t="shared" si="5"/>
        <v>64</v>
      </c>
    </row>
    <row r="13" spans="1:80" s="60" customFormat="1" x14ac:dyDescent="0.3">
      <c r="A13" s="56">
        <v>12</v>
      </c>
      <c r="B13" s="55" t="s">
        <v>86</v>
      </c>
      <c r="C13" s="56">
        <v>1</v>
      </c>
      <c r="D13" s="56">
        <v>1</v>
      </c>
      <c r="E13" s="56">
        <v>2</v>
      </c>
      <c r="F13" s="56">
        <v>4</v>
      </c>
      <c r="G13" s="56">
        <v>3</v>
      </c>
      <c r="H13" s="56">
        <v>5</v>
      </c>
      <c r="I13" s="56">
        <v>2</v>
      </c>
      <c r="J13" s="56">
        <v>2</v>
      </c>
      <c r="K13" s="56">
        <v>3</v>
      </c>
      <c r="L13" s="56">
        <v>5</v>
      </c>
      <c r="M13" s="56">
        <v>4</v>
      </c>
      <c r="N13" s="56">
        <v>5</v>
      </c>
      <c r="O13" s="56">
        <v>3</v>
      </c>
      <c r="P13" s="56">
        <v>2</v>
      </c>
      <c r="Q13" s="56">
        <v>4</v>
      </c>
      <c r="R13" s="56">
        <v>5</v>
      </c>
      <c r="S13" s="56">
        <v>5</v>
      </c>
      <c r="T13" s="56">
        <v>4</v>
      </c>
      <c r="U13" s="56">
        <f t="shared" si="0"/>
        <v>60</v>
      </c>
      <c r="V13" s="56">
        <v>1</v>
      </c>
      <c r="W13" s="56">
        <v>1</v>
      </c>
      <c r="X13" s="56">
        <v>2</v>
      </c>
      <c r="Y13" s="56">
        <v>5</v>
      </c>
      <c r="Z13" s="56">
        <v>4</v>
      </c>
      <c r="AA13" s="56">
        <v>5</v>
      </c>
      <c r="AB13" s="56">
        <v>4</v>
      </c>
      <c r="AC13" s="56">
        <v>1</v>
      </c>
      <c r="AD13" s="56">
        <v>1</v>
      </c>
      <c r="AE13" s="56">
        <v>5</v>
      </c>
      <c r="AF13" s="56">
        <v>4</v>
      </c>
      <c r="AG13" s="56">
        <v>4</v>
      </c>
      <c r="AH13" s="56">
        <v>5</v>
      </c>
      <c r="AI13" s="56">
        <v>4</v>
      </c>
      <c r="AJ13" s="56">
        <v>3</v>
      </c>
      <c r="AK13" s="56">
        <v>5</v>
      </c>
      <c r="AL13" s="56">
        <v>3</v>
      </c>
      <c r="AM13" s="56">
        <v>4</v>
      </c>
      <c r="AN13" s="56">
        <f t="shared" si="1"/>
        <v>61</v>
      </c>
      <c r="AO13" s="56">
        <f>AVERAGE(AN13,U13)</f>
        <v>60.5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>
        <f t="shared" si="2"/>
        <v>0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>
        <f t="shared" si="3"/>
        <v>0</v>
      </c>
      <c r="BV13" s="63">
        <f t="shared" si="4"/>
        <v>0</v>
      </c>
      <c r="BW13" s="72">
        <f t="shared" si="6"/>
        <v>12</v>
      </c>
      <c r="BX13" s="61">
        <f t="shared" si="7"/>
        <v>16.5</v>
      </c>
      <c r="BY13" s="61">
        <f t="shared" si="8"/>
        <v>12.5</v>
      </c>
      <c r="BZ13" s="61">
        <f t="shared" si="9"/>
        <v>6.5</v>
      </c>
      <c r="CA13" s="62">
        <f t="shared" si="10"/>
        <v>13</v>
      </c>
      <c r="CB13" s="125">
        <f t="shared" si="5"/>
        <v>60.5</v>
      </c>
    </row>
    <row r="14" spans="1:80" s="60" customFormat="1" x14ac:dyDescent="0.3">
      <c r="A14" s="56">
        <v>13</v>
      </c>
      <c r="B14" s="55" t="s">
        <v>54</v>
      </c>
      <c r="C14" s="56">
        <v>1</v>
      </c>
      <c r="D14" s="56">
        <v>1</v>
      </c>
      <c r="E14" s="56">
        <v>2</v>
      </c>
      <c r="F14" s="56">
        <v>3</v>
      </c>
      <c r="G14" s="56">
        <v>3</v>
      </c>
      <c r="H14" s="56">
        <v>4</v>
      </c>
      <c r="I14" s="56">
        <v>1</v>
      </c>
      <c r="J14" s="56">
        <v>2</v>
      </c>
      <c r="K14" s="56">
        <v>1</v>
      </c>
      <c r="L14" s="56">
        <v>5</v>
      </c>
      <c r="M14" s="56">
        <v>3</v>
      </c>
      <c r="N14" s="56">
        <v>4</v>
      </c>
      <c r="O14" s="56">
        <v>4</v>
      </c>
      <c r="P14" s="56">
        <v>4</v>
      </c>
      <c r="Q14" s="56">
        <v>5</v>
      </c>
      <c r="R14" s="56">
        <v>5</v>
      </c>
      <c r="S14" s="56">
        <v>4</v>
      </c>
      <c r="T14" s="56">
        <v>5</v>
      </c>
      <c r="U14" s="56">
        <f t="shared" si="0"/>
        <v>57</v>
      </c>
      <c r="V14" s="56">
        <v>1</v>
      </c>
      <c r="W14" s="56">
        <v>1</v>
      </c>
      <c r="X14" s="56">
        <v>2</v>
      </c>
      <c r="Y14" s="56">
        <v>5</v>
      </c>
      <c r="Z14" s="56">
        <v>4</v>
      </c>
      <c r="AA14" s="56">
        <v>4</v>
      </c>
      <c r="AB14" s="56">
        <v>2</v>
      </c>
      <c r="AC14" s="56">
        <v>1</v>
      </c>
      <c r="AD14" s="56">
        <v>2</v>
      </c>
      <c r="AE14" s="56">
        <v>5</v>
      </c>
      <c r="AF14" s="56">
        <v>4</v>
      </c>
      <c r="AG14" s="56">
        <v>3</v>
      </c>
      <c r="AH14" s="56">
        <v>4</v>
      </c>
      <c r="AI14" s="56">
        <v>3</v>
      </c>
      <c r="AJ14" s="56">
        <v>4</v>
      </c>
      <c r="AK14" s="56">
        <v>4</v>
      </c>
      <c r="AL14" s="56">
        <v>3</v>
      </c>
      <c r="AM14" s="56">
        <v>4</v>
      </c>
      <c r="AN14" s="56">
        <f t="shared" si="1"/>
        <v>56</v>
      </c>
      <c r="AO14" s="56">
        <f>AVERAGE(AN14,U14)</f>
        <v>56.5</v>
      </c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>
        <f t="shared" si="2"/>
        <v>0</v>
      </c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>
        <f t="shared" si="3"/>
        <v>0</v>
      </c>
      <c r="BV14" s="63">
        <f t="shared" si="4"/>
        <v>0</v>
      </c>
      <c r="BW14" s="72">
        <f t="shared" si="6"/>
        <v>11.5</v>
      </c>
      <c r="BX14" s="61">
        <f t="shared" si="7"/>
        <v>13.5</v>
      </c>
      <c r="BY14" s="61">
        <f t="shared" si="8"/>
        <v>11</v>
      </c>
      <c r="BZ14" s="61">
        <f t="shared" si="9"/>
        <v>8</v>
      </c>
      <c r="CA14" s="62">
        <f t="shared" si="10"/>
        <v>12.5</v>
      </c>
      <c r="CB14" s="125">
        <f t="shared" si="5"/>
        <v>56.5</v>
      </c>
    </row>
    <row r="15" spans="1:80" s="60" customFormat="1" x14ac:dyDescent="0.3">
      <c r="A15" s="56">
        <v>14</v>
      </c>
      <c r="B15" s="55" t="s">
        <v>63</v>
      </c>
      <c r="C15" s="56">
        <v>1</v>
      </c>
      <c r="D15" s="56">
        <v>1</v>
      </c>
      <c r="E15" s="56">
        <v>1</v>
      </c>
      <c r="F15" s="56">
        <v>4</v>
      </c>
      <c r="G15" s="56">
        <v>3</v>
      </c>
      <c r="H15" s="56">
        <v>5</v>
      </c>
      <c r="I15" s="56">
        <v>2</v>
      </c>
      <c r="J15" s="56">
        <v>3</v>
      </c>
      <c r="K15" s="56">
        <v>3</v>
      </c>
      <c r="L15" s="56">
        <v>5</v>
      </c>
      <c r="M15" s="56">
        <v>4</v>
      </c>
      <c r="N15" s="56">
        <v>5</v>
      </c>
      <c r="O15" s="56">
        <v>4</v>
      </c>
      <c r="P15" s="56">
        <v>4</v>
      </c>
      <c r="Q15" s="56">
        <v>5</v>
      </c>
      <c r="R15" s="56">
        <v>5</v>
      </c>
      <c r="S15" s="56">
        <v>5</v>
      </c>
      <c r="T15" s="56">
        <v>5</v>
      </c>
      <c r="U15" s="56">
        <f t="shared" si="0"/>
        <v>65</v>
      </c>
      <c r="V15" s="56">
        <v>1</v>
      </c>
      <c r="W15" s="56">
        <v>1</v>
      </c>
      <c r="X15" s="56">
        <v>1</v>
      </c>
      <c r="Y15" s="56">
        <v>5</v>
      </c>
      <c r="Z15" s="56">
        <v>4</v>
      </c>
      <c r="AA15" s="56">
        <v>4</v>
      </c>
      <c r="AB15" s="56">
        <v>3</v>
      </c>
      <c r="AC15" s="56">
        <v>3</v>
      </c>
      <c r="AD15" s="56">
        <v>3</v>
      </c>
      <c r="AE15" s="56">
        <v>5</v>
      </c>
      <c r="AF15" s="56">
        <v>4</v>
      </c>
      <c r="AG15" s="56">
        <v>4</v>
      </c>
      <c r="AH15" s="56">
        <v>4</v>
      </c>
      <c r="AI15" s="56">
        <v>4</v>
      </c>
      <c r="AJ15" s="56">
        <v>4</v>
      </c>
      <c r="AK15" s="56">
        <v>5</v>
      </c>
      <c r="AL15" s="56">
        <v>5</v>
      </c>
      <c r="AM15" s="56">
        <v>4</v>
      </c>
      <c r="AN15" s="56">
        <f t="shared" si="1"/>
        <v>64</v>
      </c>
      <c r="AO15" s="56">
        <f>AVERAGE(AN15,U15)</f>
        <v>64.5</v>
      </c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f t="shared" si="2"/>
        <v>0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>
        <f t="shared" si="3"/>
        <v>0</v>
      </c>
      <c r="BV15" s="63">
        <f t="shared" si="4"/>
        <v>0</v>
      </c>
      <c r="BW15" s="72">
        <f t="shared" si="6"/>
        <v>11</v>
      </c>
      <c r="BX15" s="61">
        <f t="shared" si="7"/>
        <v>18</v>
      </c>
      <c r="BY15" s="61">
        <f t="shared" si="8"/>
        <v>12.5</v>
      </c>
      <c r="BZ15" s="61">
        <f t="shared" si="9"/>
        <v>8.5</v>
      </c>
      <c r="CA15" s="62">
        <f t="shared" si="10"/>
        <v>14.5</v>
      </c>
      <c r="CB15" s="125">
        <f t="shared" si="5"/>
        <v>64.5</v>
      </c>
    </row>
    <row r="16" spans="1:80" s="60" customFormat="1" x14ac:dyDescent="0.3">
      <c r="A16" s="56">
        <v>15</v>
      </c>
      <c r="B16" s="55" t="s">
        <v>87</v>
      </c>
      <c r="C16" s="56">
        <v>1</v>
      </c>
      <c r="D16" s="56">
        <v>1</v>
      </c>
      <c r="E16" s="56">
        <v>1</v>
      </c>
      <c r="F16" s="56">
        <v>4</v>
      </c>
      <c r="G16" s="56">
        <v>2</v>
      </c>
      <c r="H16" s="56">
        <v>4</v>
      </c>
      <c r="I16" s="56">
        <v>2</v>
      </c>
      <c r="J16" s="56">
        <v>3</v>
      </c>
      <c r="K16" s="56">
        <v>3</v>
      </c>
      <c r="L16" s="56">
        <v>5</v>
      </c>
      <c r="M16" s="56">
        <v>3</v>
      </c>
      <c r="N16" s="56">
        <v>4</v>
      </c>
      <c r="O16" s="56">
        <v>5</v>
      </c>
      <c r="P16" s="56">
        <v>4</v>
      </c>
      <c r="Q16" s="56">
        <v>4</v>
      </c>
      <c r="R16" s="56">
        <v>4</v>
      </c>
      <c r="S16" s="56">
        <v>5</v>
      </c>
      <c r="T16" s="56">
        <v>5</v>
      </c>
      <c r="U16" s="56">
        <f t="shared" si="0"/>
        <v>60</v>
      </c>
      <c r="V16" s="56">
        <v>1</v>
      </c>
      <c r="W16" s="56">
        <v>1</v>
      </c>
      <c r="X16" s="56">
        <v>1</v>
      </c>
      <c r="Y16" s="56">
        <v>5</v>
      </c>
      <c r="Z16" s="56">
        <v>4</v>
      </c>
      <c r="AA16" s="56">
        <v>4</v>
      </c>
      <c r="AB16" s="56">
        <v>2</v>
      </c>
      <c r="AC16" s="56">
        <v>2</v>
      </c>
      <c r="AD16" s="56">
        <v>2</v>
      </c>
      <c r="AE16" s="56">
        <v>4</v>
      </c>
      <c r="AF16" s="56">
        <v>3</v>
      </c>
      <c r="AG16" s="56">
        <v>4</v>
      </c>
      <c r="AH16" s="56">
        <v>4</v>
      </c>
      <c r="AI16" s="56">
        <v>4</v>
      </c>
      <c r="AJ16" s="56">
        <v>4</v>
      </c>
      <c r="AK16" s="56">
        <v>4</v>
      </c>
      <c r="AL16" s="56">
        <v>4</v>
      </c>
      <c r="AM16" s="56">
        <v>4</v>
      </c>
      <c r="AN16" s="56">
        <f t="shared" si="1"/>
        <v>57</v>
      </c>
      <c r="AO16" s="56">
        <f>U16</f>
        <v>60</v>
      </c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>
        <f t="shared" si="2"/>
        <v>0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>
        <f t="shared" si="3"/>
        <v>0</v>
      </c>
      <c r="BV16" s="63">
        <f t="shared" si="4"/>
        <v>0</v>
      </c>
      <c r="BW16" s="72">
        <f t="shared" si="6"/>
        <v>10.5</v>
      </c>
      <c r="BX16" s="61">
        <f t="shared" si="7"/>
        <v>15.5</v>
      </c>
      <c r="BY16" s="61">
        <f t="shared" si="8"/>
        <v>11.5</v>
      </c>
      <c r="BZ16" s="61">
        <f t="shared" si="9"/>
        <v>8</v>
      </c>
      <c r="CA16" s="62">
        <f t="shared" si="10"/>
        <v>13</v>
      </c>
      <c r="CB16" s="125">
        <f t="shared" si="5"/>
        <v>58.5</v>
      </c>
    </row>
    <row r="17" spans="1:80" s="60" customFormat="1" x14ac:dyDescent="0.3">
      <c r="A17" s="56">
        <v>16</v>
      </c>
      <c r="B17" s="55" t="s">
        <v>74</v>
      </c>
      <c r="C17" s="56">
        <v>1</v>
      </c>
      <c r="D17" s="56">
        <v>1</v>
      </c>
      <c r="E17" s="56">
        <v>1</v>
      </c>
      <c r="F17" s="56">
        <v>4</v>
      </c>
      <c r="G17" s="56">
        <v>2</v>
      </c>
      <c r="H17" s="56">
        <v>5</v>
      </c>
      <c r="I17" s="56">
        <v>3</v>
      </c>
      <c r="J17" s="56">
        <v>2</v>
      </c>
      <c r="K17" s="56">
        <v>2</v>
      </c>
      <c r="L17" s="56">
        <v>5</v>
      </c>
      <c r="M17" s="56">
        <v>4</v>
      </c>
      <c r="N17" s="56">
        <v>5</v>
      </c>
      <c r="O17" s="56">
        <v>4</v>
      </c>
      <c r="P17" s="56">
        <v>4</v>
      </c>
      <c r="Q17" s="56">
        <v>5</v>
      </c>
      <c r="R17" s="56">
        <v>5</v>
      </c>
      <c r="S17" s="56">
        <v>5</v>
      </c>
      <c r="T17" s="56">
        <v>5</v>
      </c>
      <c r="U17" s="56">
        <f t="shared" si="0"/>
        <v>63</v>
      </c>
      <c r="V17" s="56">
        <v>1</v>
      </c>
      <c r="W17" s="56">
        <v>1</v>
      </c>
      <c r="X17" s="56">
        <v>1</v>
      </c>
      <c r="Y17" s="56">
        <v>5</v>
      </c>
      <c r="Z17" s="56">
        <v>4</v>
      </c>
      <c r="AA17" s="56">
        <v>4</v>
      </c>
      <c r="AB17" s="56">
        <v>4</v>
      </c>
      <c r="AC17" s="56">
        <v>2</v>
      </c>
      <c r="AD17" s="56">
        <v>2</v>
      </c>
      <c r="AE17" s="56">
        <v>5</v>
      </c>
      <c r="AF17" s="56">
        <v>4</v>
      </c>
      <c r="AG17" s="56">
        <v>4</v>
      </c>
      <c r="AH17" s="56">
        <v>4</v>
      </c>
      <c r="AI17" s="56">
        <v>4</v>
      </c>
      <c r="AJ17" s="56">
        <v>3</v>
      </c>
      <c r="AK17" s="56">
        <v>5</v>
      </c>
      <c r="AL17" s="56">
        <v>4</v>
      </c>
      <c r="AM17" s="56">
        <v>2</v>
      </c>
      <c r="AN17" s="56">
        <f t="shared" si="1"/>
        <v>59</v>
      </c>
      <c r="AO17" s="56">
        <f>AVERAGE(AN17,U17)</f>
        <v>61</v>
      </c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>
        <f t="shared" si="2"/>
        <v>0</v>
      </c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>
        <f t="shared" si="3"/>
        <v>0</v>
      </c>
      <c r="BV17" s="63">
        <f>BE17</f>
        <v>0</v>
      </c>
      <c r="BW17" s="72">
        <f t="shared" si="6"/>
        <v>10.5</v>
      </c>
      <c r="BX17" s="61">
        <f t="shared" si="7"/>
        <v>17</v>
      </c>
      <c r="BY17" s="61">
        <f t="shared" si="8"/>
        <v>12.5</v>
      </c>
      <c r="BZ17" s="61">
        <f t="shared" si="9"/>
        <v>8</v>
      </c>
      <c r="CA17" s="62">
        <f t="shared" si="10"/>
        <v>13</v>
      </c>
      <c r="CB17" s="125">
        <f>(CA17+BZ17+BY17+BX17+BW17)</f>
        <v>61</v>
      </c>
    </row>
    <row r="18" spans="1:80" s="60" customFormat="1" x14ac:dyDescent="0.3">
      <c r="A18" s="56">
        <v>17</v>
      </c>
      <c r="B18" s="55" t="s">
        <v>61</v>
      </c>
      <c r="C18" s="55">
        <v>1</v>
      </c>
      <c r="D18" s="55">
        <v>1</v>
      </c>
      <c r="E18" s="55">
        <v>1</v>
      </c>
      <c r="F18" s="56">
        <v>3</v>
      </c>
      <c r="G18" s="56">
        <v>2</v>
      </c>
      <c r="H18" s="56">
        <v>4</v>
      </c>
      <c r="I18" s="56">
        <v>3</v>
      </c>
      <c r="J18" s="56">
        <v>3</v>
      </c>
      <c r="K18" s="56">
        <v>3</v>
      </c>
      <c r="L18" s="56">
        <v>3</v>
      </c>
      <c r="M18" s="56">
        <v>4</v>
      </c>
      <c r="N18" s="56">
        <v>4</v>
      </c>
      <c r="O18" s="56">
        <v>3</v>
      </c>
      <c r="P18" s="56">
        <v>3</v>
      </c>
      <c r="Q18" s="56">
        <v>5</v>
      </c>
      <c r="R18" s="56">
        <v>4</v>
      </c>
      <c r="S18" s="56">
        <v>5</v>
      </c>
      <c r="T18" s="56">
        <v>4</v>
      </c>
      <c r="U18" s="56">
        <f t="shared" si="0"/>
        <v>56</v>
      </c>
      <c r="V18" s="55">
        <v>1</v>
      </c>
      <c r="W18" s="55">
        <v>1</v>
      </c>
      <c r="X18" s="55">
        <v>1</v>
      </c>
      <c r="Y18" s="56">
        <v>5</v>
      </c>
      <c r="Z18" s="56">
        <v>4</v>
      </c>
      <c r="AA18" s="56">
        <v>4</v>
      </c>
      <c r="AB18" s="56">
        <v>4</v>
      </c>
      <c r="AC18" s="56">
        <v>3</v>
      </c>
      <c r="AD18" s="56">
        <v>2</v>
      </c>
      <c r="AE18" s="56">
        <v>4</v>
      </c>
      <c r="AF18" s="56">
        <v>4</v>
      </c>
      <c r="AG18" s="56">
        <v>4</v>
      </c>
      <c r="AH18" s="56">
        <v>4</v>
      </c>
      <c r="AI18" s="56">
        <v>5</v>
      </c>
      <c r="AJ18" s="56">
        <v>3</v>
      </c>
      <c r="AK18" s="56">
        <v>4</v>
      </c>
      <c r="AL18" s="56">
        <v>3</v>
      </c>
      <c r="AM18" s="56">
        <v>4</v>
      </c>
      <c r="AN18" s="56">
        <f t="shared" si="1"/>
        <v>60</v>
      </c>
      <c r="AO18" s="56">
        <f>AVERAGE(AN18,U18)</f>
        <v>58</v>
      </c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>
        <f t="shared" si="2"/>
        <v>0</v>
      </c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>
        <f t="shared" si="3"/>
        <v>0</v>
      </c>
      <c r="BV18" s="63">
        <f t="shared" ref="BV18:BV23" si="11">AVERAGE(BE18,BU18)</f>
        <v>0</v>
      </c>
      <c r="BW18" s="72">
        <f t="shared" si="6"/>
        <v>10</v>
      </c>
      <c r="BX18" s="61">
        <f t="shared" si="7"/>
        <v>16.5</v>
      </c>
      <c r="BY18" s="61">
        <f t="shared" si="8"/>
        <v>11.5</v>
      </c>
      <c r="BZ18" s="61">
        <f t="shared" si="9"/>
        <v>8</v>
      </c>
      <c r="CA18" s="62">
        <f t="shared" si="10"/>
        <v>12</v>
      </c>
      <c r="CB18" s="125">
        <f t="shared" ref="CB18:CB38" si="12">CA18+BZ18+BY18+BX18+BW18</f>
        <v>58</v>
      </c>
    </row>
    <row r="19" spans="1:80" s="60" customFormat="1" x14ac:dyDescent="0.3">
      <c r="A19" s="56">
        <v>18</v>
      </c>
      <c r="B19" s="55" t="s">
        <v>53</v>
      </c>
      <c r="C19" s="56">
        <v>1</v>
      </c>
      <c r="D19" s="56">
        <v>1</v>
      </c>
      <c r="E19" s="56">
        <v>0</v>
      </c>
      <c r="F19" s="56">
        <v>4</v>
      </c>
      <c r="G19" s="56">
        <v>4</v>
      </c>
      <c r="H19" s="56">
        <v>4</v>
      </c>
      <c r="I19" s="56">
        <v>3</v>
      </c>
      <c r="J19" s="56">
        <v>2</v>
      </c>
      <c r="K19" s="56">
        <v>2</v>
      </c>
      <c r="L19" s="56">
        <v>4</v>
      </c>
      <c r="M19" s="56">
        <v>4</v>
      </c>
      <c r="N19" s="56">
        <v>4</v>
      </c>
      <c r="O19" s="56">
        <v>3</v>
      </c>
      <c r="P19" s="56">
        <v>3</v>
      </c>
      <c r="Q19" s="56">
        <v>5</v>
      </c>
      <c r="R19" s="56">
        <v>5</v>
      </c>
      <c r="S19" s="56">
        <v>5</v>
      </c>
      <c r="T19" s="56">
        <v>4</v>
      </c>
      <c r="U19" s="56">
        <f t="shared" si="0"/>
        <v>58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>
        <f t="shared" si="1"/>
        <v>0</v>
      </c>
      <c r="AO19" s="56">
        <f>U19</f>
        <v>58</v>
      </c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>
        <f t="shared" si="2"/>
        <v>0</v>
      </c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>
        <f t="shared" si="3"/>
        <v>0</v>
      </c>
      <c r="BV19" s="63">
        <f t="shared" si="11"/>
        <v>0</v>
      </c>
      <c r="BW19" s="72">
        <f>C19+D19+E19+F19+G19</f>
        <v>10</v>
      </c>
      <c r="BX19" s="61">
        <f>H19+I19+J19+K19+L19</f>
        <v>15</v>
      </c>
      <c r="BY19" s="61">
        <f>M19+N19+O19</f>
        <v>11</v>
      </c>
      <c r="BZ19" s="61">
        <f>P19+Q19</f>
        <v>8</v>
      </c>
      <c r="CA19" s="63">
        <f>R19+S19+T19</f>
        <v>14</v>
      </c>
      <c r="CB19" s="125">
        <f t="shared" si="12"/>
        <v>58</v>
      </c>
    </row>
    <row r="20" spans="1:80" s="60" customFormat="1" x14ac:dyDescent="0.3">
      <c r="A20" s="56">
        <v>19</v>
      </c>
      <c r="B20" s="55" t="s">
        <v>93</v>
      </c>
      <c r="C20" s="56">
        <v>1</v>
      </c>
      <c r="D20" s="56">
        <v>1</v>
      </c>
      <c r="E20" s="56">
        <v>1</v>
      </c>
      <c r="F20" s="56">
        <v>4</v>
      </c>
      <c r="G20" s="56">
        <v>4</v>
      </c>
      <c r="H20" s="56">
        <v>4</v>
      </c>
      <c r="I20" s="56">
        <v>3</v>
      </c>
      <c r="J20" s="56">
        <v>2</v>
      </c>
      <c r="K20" s="56">
        <v>2</v>
      </c>
      <c r="L20" s="56">
        <v>3</v>
      </c>
      <c r="M20" s="56">
        <v>4</v>
      </c>
      <c r="N20" s="56">
        <v>5</v>
      </c>
      <c r="O20" s="56">
        <v>3</v>
      </c>
      <c r="P20" s="56">
        <v>3</v>
      </c>
      <c r="Q20" s="56">
        <v>3</v>
      </c>
      <c r="R20" s="56">
        <v>5</v>
      </c>
      <c r="S20" s="56">
        <v>2</v>
      </c>
      <c r="T20" s="56">
        <v>5</v>
      </c>
      <c r="U20" s="56">
        <f t="shared" si="0"/>
        <v>55</v>
      </c>
      <c r="V20" s="56">
        <v>1</v>
      </c>
      <c r="W20" s="56">
        <v>1</v>
      </c>
      <c r="X20" s="56">
        <v>1</v>
      </c>
      <c r="Y20" s="56">
        <v>5</v>
      </c>
      <c r="Z20" s="56">
        <v>5</v>
      </c>
      <c r="AA20" s="56">
        <v>4</v>
      </c>
      <c r="AB20" s="56">
        <v>2</v>
      </c>
      <c r="AC20" s="56">
        <v>2</v>
      </c>
      <c r="AD20" s="56">
        <v>3</v>
      </c>
      <c r="AE20" s="56">
        <v>5</v>
      </c>
      <c r="AF20" s="56">
        <v>4</v>
      </c>
      <c r="AG20" s="56">
        <v>5</v>
      </c>
      <c r="AH20" s="56">
        <v>5</v>
      </c>
      <c r="AI20" s="56">
        <v>4</v>
      </c>
      <c r="AJ20" s="56">
        <v>4</v>
      </c>
      <c r="AK20" s="56">
        <v>4</v>
      </c>
      <c r="AL20" s="56">
        <v>3</v>
      </c>
      <c r="AM20" s="56">
        <v>3</v>
      </c>
      <c r="AN20" s="56">
        <f t="shared" si="1"/>
        <v>61</v>
      </c>
      <c r="AO20" s="56">
        <f>AVERAGE(AN20,U20)</f>
        <v>58</v>
      </c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>
        <f t="shared" si="2"/>
        <v>0</v>
      </c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>
        <f t="shared" si="3"/>
        <v>0</v>
      </c>
      <c r="BV20" s="63">
        <f t="shared" si="11"/>
        <v>0</v>
      </c>
      <c r="BW20" s="72">
        <f>(C20+D20+E20+F20+G20+V20+W20+X20+Y20+Z20)/2</f>
        <v>12</v>
      </c>
      <c r="BX20" s="61">
        <f>(H20+I20+J20+K20+L20+AA20+AB20+AC20+AD20+AE20)/2</f>
        <v>15</v>
      </c>
      <c r="BY20" s="61">
        <f>(M20+N20+O20+AF20+AG20+AH20)/2</f>
        <v>13</v>
      </c>
      <c r="BZ20" s="61">
        <f>(P20+Q20+AI20+AJ20)/2</f>
        <v>7</v>
      </c>
      <c r="CA20" s="62">
        <f>(R20+S20+T20+AK20+AL20+AM20)/2</f>
        <v>11</v>
      </c>
      <c r="CB20" s="125">
        <f t="shared" si="12"/>
        <v>58</v>
      </c>
    </row>
    <row r="21" spans="1:80" s="60" customFormat="1" x14ac:dyDescent="0.3">
      <c r="A21" s="56">
        <v>20</v>
      </c>
      <c r="B21" s="55" t="s">
        <v>67</v>
      </c>
      <c r="C21" s="56">
        <v>1</v>
      </c>
      <c r="D21" s="56">
        <v>1</v>
      </c>
      <c r="E21" s="56">
        <v>1</v>
      </c>
      <c r="F21" s="56">
        <v>4</v>
      </c>
      <c r="G21" s="56">
        <v>3</v>
      </c>
      <c r="H21" s="56">
        <v>5</v>
      </c>
      <c r="I21" s="56">
        <v>4</v>
      </c>
      <c r="J21" s="56">
        <v>3</v>
      </c>
      <c r="K21" s="56">
        <v>1</v>
      </c>
      <c r="L21" s="56">
        <v>5</v>
      </c>
      <c r="M21" s="56">
        <v>4</v>
      </c>
      <c r="N21" s="56">
        <v>5</v>
      </c>
      <c r="O21" s="56">
        <v>3</v>
      </c>
      <c r="P21" s="56">
        <v>3</v>
      </c>
      <c r="Q21" s="56">
        <v>5</v>
      </c>
      <c r="R21" s="56">
        <v>5</v>
      </c>
      <c r="S21" s="56">
        <v>5</v>
      </c>
      <c r="T21" s="56">
        <v>5</v>
      </c>
      <c r="U21" s="56">
        <f t="shared" si="0"/>
        <v>63</v>
      </c>
      <c r="V21" s="56">
        <v>1</v>
      </c>
      <c r="W21" s="56">
        <v>1</v>
      </c>
      <c r="X21" s="56">
        <v>1</v>
      </c>
      <c r="Y21" s="56">
        <v>5</v>
      </c>
      <c r="Z21" s="56">
        <v>4</v>
      </c>
      <c r="AA21" s="56">
        <v>5</v>
      </c>
      <c r="AB21" s="56">
        <v>3</v>
      </c>
      <c r="AC21" s="56">
        <v>1</v>
      </c>
      <c r="AD21" s="56">
        <v>0</v>
      </c>
      <c r="AE21" s="56">
        <v>4</v>
      </c>
      <c r="AF21" s="56">
        <v>3</v>
      </c>
      <c r="AG21" s="56">
        <v>5</v>
      </c>
      <c r="AH21" s="56">
        <v>2</v>
      </c>
      <c r="AI21" s="56">
        <v>4</v>
      </c>
      <c r="AJ21" s="56">
        <v>5</v>
      </c>
      <c r="AK21" s="56">
        <v>5</v>
      </c>
      <c r="AL21" s="56">
        <v>4</v>
      </c>
      <c r="AM21" s="56">
        <v>5</v>
      </c>
      <c r="AN21" s="56">
        <f t="shared" si="1"/>
        <v>58</v>
      </c>
      <c r="AO21" s="56">
        <f>U21</f>
        <v>63</v>
      </c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>
        <f t="shared" si="2"/>
        <v>0</v>
      </c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>
        <f t="shared" si="3"/>
        <v>0</v>
      </c>
      <c r="BV21" s="63">
        <f t="shared" si="11"/>
        <v>0</v>
      </c>
      <c r="BW21" s="72">
        <f t="shared" ref="BW21:BW27" si="13">(C21+D21+E21+F21+G21+V21+W21+X21+Y21+Z21)/2</f>
        <v>11</v>
      </c>
      <c r="BX21" s="61">
        <f t="shared" ref="BX21:BX27" si="14">(H21+I21+J21+K21+L21+AA21+AB21+AC21+AD21+AE21)/2</f>
        <v>15.5</v>
      </c>
      <c r="BY21" s="61">
        <f t="shared" ref="BY21:BY27" si="15">(M21+N21+O21+AF21+AG21+AH21)/2</f>
        <v>11</v>
      </c>
      <c r="BZ21" s="61">
        <f t="shared" ref="BZ21:BZ27" si="16">(P21+Q21+AI21+AJ21)/2</f>
        <v>8.5</v>
      </c>
      <c r="CA21" s="62">
        <f t="shared" ref="CA21:CA27" si="17">(R21+S21+T21+AK21+AL21+AM21)/2</f>
        <v>14.5</v>
      </c>
      <c r="CB21" s="125">
        <f t="shared" si="12"/>
        <v>60.5</v>
      </c>
    </row>
    <row r="22" spans="1:80" s="60" customFormat="1" x14ac:dyDescent="0.3">
      <c r="A22" s="56">
        <v>21</v>
      </c>
      <c r="B22" s="55" t="s">
        <v>50</v>
      </c>
      <c r="C22" s="56">
        <v>1</v>
      </c>
      <c r="D22" s="56">
        <v>1</v>
      </c>
      <c r="E22" s="56">
        <v>0</v>
      </c>
      <c r="F22" s="56">
        <v>5</v>
      </c>
      <c r="G22" s="56">
        <v>4</v>
      </c>
      <c r="H22" s="56">
        <v>5</v>
      </c>
      <c r="I22" s="56">
        <v>4</v>
      </c>
      <c r="J22" s="56">
        <v>0</v>
      </c>
      <c r="K22" s="56">
        <v>0</v>
      </c>
      <c r="L22" s="56">
        <v>4</v>
      </c>
      <c r="M22" s="56">
        <v>4</v>
      </c>
      <c r="N22" s="56">
        <v>5</v>
      </c>
      <c r="O22" s="56">
        <v>4</v>
      </c>
      <c r="P22" s="56">
        <v>4</v>
      </c>
      <c r="Q22" s="56">
        <v>5</v>
      </c>
      <c r="R22" s="56">
        <v>5</v>
      </c>
      <c r="S22" s="56">
        <v>5</v>
      </c>
      <c r="T22" s="56">
        <v>5</v>
      </c>
      <c r="U22" s="56">
        <f t="shared" si="0"/>
        <v>61</v>
      </c>
      <c r="V22" s="56">
        <v>1</v>
      </c>
      <c r="W22" s="56">
        <v>1</v>
      </c>
      <c r="X22" s="56">
        <v>0</v>
      </c>
      <c r="Y22" s="56">
        <v>5</v>
      </c>
      <c r="Z22" s="56">
        <v>4</v>
      </c>
      <c r="AA22" s="56">
        <v>5</v>
      </c>
      <c r="AB22" s="56">
        <v>4</v>
      </c>
      <c r="AC22" s="56">
        <v>2</v>
      </c>
      <c r="AD22" s="56">
        <v>2</v>
      </c>
      <c r="AE22" s="56">
        <v>5</v>
      </c>
      <c r="AF22" s="56">
        <v>4</v>
      </c>
      <c r="AG22" s="56">
        <v>4</v>
      </c>
      <c r="AH22" s="56">
        <v>4</v>
      </c>
      <c r="AI22" s="56">
        <v>3</v>
      </c>
      <c r="AJ22" s="56">
        <v>2</v>
      </c>
      <c r="AK22" s="56">
        <v>4</v>
      </c>
      <c r="AL22" s="56">
        <v>2</v>
      </c>
      <c r="AM22" s="56">
        <v>4</v>
      </c>
      <c r="AN22" s="56">
        <f t="shared" si="1"/>
        <v>56</v>
      </c>
      <c r="AO22" s="56">
        <f>AVERAGE(AN22,U22)</f>
        <v>58.5</v>
      </c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>
        <f t="shared" si="2"/>
        <v>0</v>
      </c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>
        <f t="shared" si="3"/>
        <v>0</v>
      </c>
      <c r="BV22" s="63">
        <f t="shared" si="11"/>
        <v>0</v>
      </c>
      <c r="BW22" s="72">
        <f t="shared" si="13"/>
        <v>11</v>
      </c>
      <c r="BX22" s="61">
        <f t="shared" si="14"/>
        <v>15.5</v>
      </c>
      <c r="BY22" s="61">
        <f t="shared" si="15"/>
        <v>12.5</v>
      </c>
      <c r="BZ22" s="61">
        <f t="shared" si="16"/>
        <v>7</v>
      </c>
      <c r="CA22" s="62">
        <f t="shared" si="17"/>
        <v>12.5</v>
      </c>
      <c r="CB22" s="125">
        <f t="shared" si="12"/>
        <v>58.5</v>
      </c>
    </row>
    <row r="23" spans="1:80" s="60" customFormat="1" x14ac:dyDescent="0.3">
      <c r="A23" s="56">
        <v>22</v>
      </c>
      <c r="B23" s="55" t="s">
        <v>66</v>
      </c>
      <c r="C23" s="56">
        <v>1</v>
      </c>
      <c r="D23" s="56">
        <v>1</v>
      </c>
      <c r="E23" s="56">
        <v>1</v>
      </c>
      <c r="F23" s="56">
        <v>3</v>
      </c>
      <c r="G23" s="56">
        <v>3</v>
      </c>
      <c r="H23" s="56">
        <v>5</v>
      </c>
      <c r="I23" s="56">
        <v>5</v>
      </c>
      <c r="J23" s="56">
        <v>1</v>
      </c>
      <c r="K23" s="56">
        <v>1</v>
      </c>
      <c r="L23" s="56">
        <v>4</v>
      </c>
      <c r="M23" s="56">
        <v>4</v>
      </c>
      <c r="N23" s="56">
        <v>5</v>
      </c>
      <c r="O23" s="56">
        <v>4</v>
      </c>
      <c r="P23" s="56">
        <v>3</v>
      </c>
      <c r="Q23" s="56">
        <v>5</v>
      </c>
      <c r="R23" s="56">
        <v>5</v>
      </c>
      <c r="S23" s="56">
        <v>4</v>
      </c>
      <c r="T23" s="56">
        <v>5</v>
      </c>
      <c r="U23" s="56">
        <f t="shared" si="0"/>
        <v>60</v>
      </c>
      <c r="V23" s="56">
        <v>1</v>
      </c>
      <c r="W23" s="56">
        <v>1</v>
      </c>
      <c r="X23" s="56">
        <v>1</v>
      </c>
      <c r="Y23" s="56">
        <v>4</v>
      </c>
      <c r="Z23" s="56">
        <v>4</v>
      </c>
      <c r="AA23" s="56">
        <v>4</v>
      </c>
      <c r="AB23" s="56">
        <v>5</v>
      </c>
      <c r="AC23" s="56">
        <v>2</v>
      </c>
      <c r="AD23" s="56">
        <v>1</v>
      </c>
      <c r="AE23" s="56">
        <v>4</v>
      </c>
      <c r="AF23" s="56">
        <v>4</v>
      </c>
      <c r="AG23" s="56">
        <v>4</v>
      </c>
      <c r="AH23" s="56">
        <v>4</v>
      </c>
      <c r="AI23" s="56">
        <v>3</v>
      </c>
      <c r="AJ23" s="56">
        <v>5</v>
      </c>
      <c r="AK23" s="56">
        <v>4</v>
      </c>
      <c r="AL23" s="56">
        <v>3</v>
      </c>
      <c r="AM23" s="56">
        <v>4</v>
      </c>
      <c r="AN23" s="56">
        <f t="shared" si="1"/>
        <v>58</v>
      </c>
      <c r="AO23" s="56">
        <f>U23</f>
        <v>60</v>
      </c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>
        <f t="shared" si="2"/>
        <v>0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>
        <f t="shared" si="3"/>
        <v>0</v>
      </c>
      <c r="BV23" s="63">
        <f t="shared" si="11"/>
        <v>0</v>
      </c>
      <c r="BW23" s="72">
        <f t="shared" si="13"/>
        <v>10</v>
      </c>
      <c r="BX23" s="61">
        <f t="shared" si="14"/>
        <v>16</v>
      </c>
      <c r="BY23" s="61">
        <f t="shared" si="15"/>
        <v>12.5</v>
      </c>
      <c r="BZ23" s="61">
        <f t="shared" si="16"/>
        <v>8</v>
      </c>
      <c r="CA23" s="62">
        <f t="shared" si="17"/>
        <v>12.5</v>
      </c>
      <c r="CB23" s="125">
        <f t="shared" si="12"/>
        <v>59</v>
      </c>
    </row>
    <row r="24" spans="1:80" s="60" customFormat="1" x14ac:dyDescent="0.3">
      <c r="A24" s="56">
        <v>23</v>
      </c>
      <c r="B24" s="55" t="s">
        <v>44</v>
      </c>
      <c r="C24" s="56">
        <v>1</v>
      </c>
      <c r="D24" s="56">
        <v>0.8</v>
      </c>
      <c r="E24" s="56">
        <v>1</v>
      </c>
      <c r="F24" s="56">
        <v>2</v>
      </c>
      <c r="G24" s="56">
        <v>0</v>
      </c>
      <c r="H24" s="56">
        <v>5</v>
      </c>
      <c r="I24" s="56">
        <v>5</v>
      </c>
      <c r="J24" s="56">
        <v>3</v>
      </c>
      <c r="K24" s="56">
        <v>2</v>
      </c>
      <c r="L24" s="56">
        <v>5</v>
      </c>
      <c r="M24" s="56">
        <v>4</v>
      </c>
      <c r="N24" s="56">
        <v>4</v>
      </c>
      <c r="O24" s="56">
        <v>3</v>
      </c>
      <c r="P24" s="56">
        <v>3</v>
      </c>
      <c r="Q24" s="56">
        <v>5</v>
      </c>
      <c r="R24" s="56">
        <v>5</v>
      </c>
      <c r="S24" s="56">
        <v>5</v>
      </c>
      <c r="T24" s="56">
        <v>5</v>
      </c>
      <c r="U24" s="56">
        <f t="shared" si="0"/>
        <v>58.8</v>
      </c>
      <c r="V24" s="56">
        <v>1</v>
      </c>
      <c r="W24" s="56">
        <v>0.8</v>
      </c>
      <c r="X24" s="56">
        <v>1</v>
      </c>
      <c r="Y24" s="56">
        <v>4</v>
      </c>
      <c r="Z24" s="56">
        <v>3</v>
      </c>
      <c r="AA24" s="56">
        <v>4</v>
      </c>
      <c r="AB24" s="56">
        <v>4</v>
      </c>
      <c r="AC24" s="56">
        <v>3</v>
      </c>
      <c r="AD24" s="56">
        <v>2</v>
      </c>
      <c r="AE24" s="56">
        <v>4</v>
      </c>
      <c r="AF24" s="56">
        <v>3</v>
      </c>
      <c r="AG24" s="56">
        <v>4</v>
      </c>
      <c r="AH24" s="56">
        <v>3</v>
      </c>
      <c r="AI24" s="56">
        <v>4</v>
      </c>
      <c r="AJ24" s="56">
        <v>5</v>
      </c>
      <c r="AK24" s="56">
        <v>5</v>
      </c>
      <c r="AL24" s="56">
        <v>5</v>
      </c>
      <c r="AM24" s="56">
        <v>5</v>
      </c>
      <c r="AN24" s="56">
        <f t="shared" si="1"/>
        <v>60.8</v>
      </c>
      <c r="AO24" s="56">
        <f>U24</f>
        <v>58.8</v>
      </c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>
        <f t="shared" si="2"/>
        <v>0</v>
      </c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>
        <f>SUM(BF24:BT24)*1.2</f>
        <v>0</v>
      </c>
      <c r="BV24" s="63">
        <f>BU24</f>
        <v>0</v>
      </c>
      <c r="BW24" s="72">
        <f t="shared" si="13"/>
        <v>7.3</v>
      </c>
      <c r="BX24" s="61">
        <f t="shared" si="14"/>
        <v>18.5</v>
      </c>
      <c r="BY24" s="61">
        <f t="shared" si="15"/>
        <v>10.5</v>
      </c>
      <c r="BZ24" s="61">
        <f t="shared" si="16"/>
        <v>8.5</v>
      </c>
      <c r="CA24" s="62">
        <f t="shared" si="17"/>
        <v>15</v>
      </c>
      <c r="CB24" s="125">
        <f t="shared" si="12"/>
        <v>59.8</v>
      </c>
    </row>
    <row r="25" spans="1:80" s="60" customFormat="1" x14ac:dyDescent="0.3">
      <c r="A25" s="56">
        <v>24</v>
      </c>
      <c r="B25" s="55" t="s">
        <v>82</v>
      </c>
      <c r="C25" s="56">
        <v>1</v>
      </c>
      <c r="D25" s="56">
        <v>1</v>
      </c>
      <c r="E25" s="56">
        <v>1</v>
      </c>
      <c r="F25" s="56">
        <v>3</v>
      </c>
      <c r="G25" s="56">
        <v>2</v>
      </c>
      <c r="H25" s="56">
        <v>5</v>
      </c>
      <c r="I25" s="56">
        <v>2</v>
      </c>
      <c r="J25" s="56">
        <v>2</v>
      </c>
      <c r="K25" s="56">
        <v>2</v>
      </c>
      <c r="L25" s="56">
        <v>5</v>
      </c>
      <c r="M25" s="56">
        <v>5</v>
      </c>
      <c r="N25" s="56">
        <v>4</v>
      </c>
      <c r="O25" s="56">
        <v>5</v>
      </c>
      <c r="P25" s="56">
        <v>4</v>
      </c>
      <c r="Q25" s="56">
        <v>5</v>
      </c>
      <c r="R25" s="56">
        <v>5</v>
      </c>
      <c r="S25" s="56">
        <v>4</v>
      </c>
      <c r="T25" s="56">
        <v>5</v>
      </c>
      <c r="U25" s="61">
        <f t="shared" si="0"/>
        <v>61</v>
      </c>
      <c r="V25" s="56">
        <v>1</v>
      </c>
      <c r="W25" s="56">
        <v>1</v>
      </c>
      <c r="X25" s="56">
        <v>1</v>
      </c>
      <c r="Y25" s="56">
        <v>4</v>
      </c>
      <c r="Z25" s="56">
        <v>3</v>
      </c>
      <c r="AA25" s="56">
        <v>5</v>
      </c>
      <c r="AB25" s="56">
        <v>2</v>
      </c>
      <c r="AC25" s="56">
        <v>2</v>
      </c>
      <c r="AD25" s="56">
        <v>2</v>
      </c>
      <c r="AE25" s="56">
        <v>4</v>
      </c>
      <c r="AF25" s="56">
        <v>3</v>
      </c>
      <c r="AG25" s="56">
        <v>4</v>
      </c>
      <c r="AH25" s="56">
        <v>4</v>
      </c>
      <c r="AI25" s="56">
        <v>4</v>
      </c>
      <c r="AJ25" s="56">
        <v>4</v>
      </c>
      <c r="AK25" s="56">
        <v>5</v>
      </c>
      <c r="AL25" s="56">
        <v>5</v>
      </c>
      <c r="AM25" s="56">
        <v>5</v>
      </c>
      <c r="AN25" s="61">
        <f t="shared" si="1"/>
        <v>59</v>
      </c>
      <c r="AO25" s="56">
        <f>AVERAGE(AN25,U25)</f>
        <v>60</v>
      </c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>
        <f>SUM(BF25:BT25)</f>
        <v>0</v>
      </c>
      <c r="BV25" s="63">
        <f>AVERAGE(BE25,BU25)</f>
        <v>0</v>
      </c>
      <c r="BW25" s="72">
        <f t="shared" si="13"/>
        <v>9</v>
      </c>
      <c r="BX25" s="61">
        <f t="shared" si="14"/>
        <v>15.5</v>
      </c>
      <c r="BY25" s="61">
        <f t="shared" si="15"/>
        <v>12.5</v>
      </c>
      <c r="BZ25" s="61">
        <f t="shared" si="16"/>
        <v>8.5</v>
      </c>
      <c r="CA25" s="62">
        <f t="shared" si="17"/>
        <v>14.5</v>
      </c>
      <c r="CB25" s="125">
        <f t="shared" si="12"/>
        <v>60</v>
      </c>
    </row>
    <row r="26" spans="1:80" s="60" customFormat="1" x14ac:dyDescent="0.3">
      <c r="A26" s="56">
        <v>25</v>
      </c>
      <c r="B26" s="64" t="s">
        <v>78</v>
      </c>
      <c r="C26" s="56">
        <v>1</v>
      </c>
      <c r="D26" s="56">
        <v>1</v>
      </c>
      <c r="E26" s="56">
        <v>1</v>
      </c>
      <c r="F26" s="56">
        <v>3</v>
      </c>
      <c r="G26" s="56">
        <v>3</v>
      </c>
      <c r="H26" s="56">
        <v>5</v>
      </c>
      <c r="I26" s="56">
        <v>5</v>
      </c>
      <c r="J26" s="56">
        <v>2</v>
      </c>
      <c r="K26" s="56">
        <v>3</v>
      </c>
      <c r="L26" s="56">
        <v>3</v>
      </c>
      <c r="M26" s="56">
        <v>3</v>
      </c>
      <c r="N26" s="56">
        <v>5</v>
      </c>
      <c r="O26" s="56">
        <v>5</v>
      </c>
      <c r="P26" s="56">
        <v>2</v>
      </c>
      <c r="Q26" s="56">
        <v>2</v>
      </c>
      <c r="R26" s="56">
        <v>2</v>
      </c>
      <c r="S26" s="56">
        <v>2</v>
      </c>
      <c r="T26" s="56">
        <v>1</v>
      </c>
      <c r="U26" s="56">
        <f t="shared" si="0"/>
        <v>49</v>
      </c>
      <c r="V26" s="56">
        <v>1</v>
      </c>
      <c r="W26" s="56">
        <v>1</v>
      </c>
      <c r="X26" s="56">
        <v>1</v>
      </c>
      <c r="Y26" s="56">
        <v>5</v>
      </c>
      <c r="Z26" s="56">
        <v>3</v>
      </c>
      <c r="AA26" s="56">
        <v>5</v>
      </c>
      <c r="AB26" s="56">
        <v>4</v>
      </c>
      <c r="AC26" s="56">
        <v>1</v>
      </c>
      <c r="AD26" s="56">
        <v>2</v>
      </c>
      <c r="AE26" s="56">
        <v>5</v>
      </c>
      <c r="AF26" s="56">
        <v>4</v>
      </c>
      <c r="AG26" s="56">
        <v>4</v>
      </c>
      <c r="AH26" s="56">
        <v>4</v>
      </c>
      <c r="AI26" s="56">
        <v>2</v>
      </c>
      <c r="AJ26" s="56">
        <v>2</v>
      </c>
      <c r="AK26" s="56">
        <v>3</v>
      </c>
      <c r="AL26" s="56">
        <v>3</v>
      </c>
      <c r="AM26" s="56">
        <v>4</v>
      </c>
      <c r="AN26" s="56">
        <f t="shared" si="1"/>
        <v>54</v>
      </c>
      <c r="AO26" s="56">
        <f>AN26</f>
        <v>54</v>
      </c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>
        <f t="shared" ref="BE26:BE31" si="18">SUM(AP26:BD26)</f>
        <v>0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>
        <f>SUM(BF26:BT26)</f>
        <v>0</v>
      </c>
      <c r="BV26" s="63">
        <f>AVERAGE(BE26,BU26)</f>
        <v>0</v>
      </c>
      <c r="BW26" s="72">
        <f t="shared" si="13"/>
        <v>10</v>
      </c>
      <c r="BX26" s="61">
        <f t="shared" si="14"/>
        <v>17.5</v>
      </c>
      <c r="BY26" s="61">
        <f t="shared" si="15"/>
        <v>12.5</v>
      </c>
      <c r="BZ26" s="61">
        <f t="shared" si="16"/>
        <v>4</v>
      </c>
      <c r="CA26" s="62">
        <f t="shared" si="17"/>
        <v>7.5</v>
      </c>
      <c r="CB26" s="125">
        <f t="shared" si="12"/>
        <v>51.5</v>
      </c>
    </row>
    <row r="27" spans="1:80" s="60" customFormat="1" ht="26.4" x14ac:dyDescent="0.3">
      <c r="A27" s="56">
        <v>26</v>
      </c>
      <c r="B27" s="55" t="s">
        <v>52</v>
      </c>
      <c r="C27" s="56">
        <v>1</v>
      </c>
      <c r="D27" s="56">
        <v>1</v>
      </c>
      <c r="E27" s="56">
        <v>1</v>
      </c>
      <c r="F27" s="56">
        <v>3</v>
      </c>
      <c r="G27" s="56">
        <v>4</v>
      </c>
      <c r="H27" s="56">
        <v>4</v>
      </c>
      <c r="I27" s="56">
        <v>2</v>
      </c>
      <c r="J27" s="56">
        <v>1</v>
      </c>
      <c r="K27" s="56">
        <v>0</v>
      </c>
      <c r="L27" s="56">
        <v>5</v>
      </c>
      <c r="M27" s="56">
        <v>4</v>
      </c>
      <c r="N27" s="56">
        <v>5</v>
      </c>
      <c r="O27" s="56">
        <v>4</v>
      </c>
      <c r="P27" s="56">
        <v>4</v>
      </c>
      <c r="Q27" s="56">
        <v>5</v>
      </c>
      <c r="R27" s="56">
        <v>5</v>
      </c>
      <c r="S27" s="56">
        <v>5</v>
      </c>
      <c r="T27" s="56">
        <v>5</v>
      </c>
      <c r="U27" s="56">
        <f t="shared" si="0"/>
        <v>59</v>
      </c>
      <c r="V27" s="56">
        <v>1</v>
      </c>
      <c r="W27" s="56">
        <v>1</v>
      </c>
      <c r="X27" s="56">
        <v>1</v>
      </c>
      <c r="Y27" s="56">
        <v>5</v>
      </c>
      <c r="Z27" s="56">
        <v>4</v>
      </c>
      <c r="AA27" s="56">
        <v>5</v>
      </c>
      <c r="AB27" s="56">
        <v>4</v>
      </c>
      <c r="AC27" s="56">
        <v>1</v>
      </c>
      <c r="AD27" s="56">
        <v>1</v>
      </c>
      <c r="AE27" s="56">
        <v>5</v>
      </c>
      <c r="AF27" s="56">
        <v>4</v>
      </c>
      <c r="AG27" s="56">
        <v>5</v>
      </c>
      <c r="AH27" s="56">
        <v>4</v>
      </c>
      <c r="AI27" s="56">
        <v>5</v>
      </c>
      <c r="AJ27" s="56">
        <v>3</v>
      </c>
      <c r="AK27" s="56">
        <v>4</v>
      </c>
      <c r="AL27" s="56">
        <v>3</v>
      </c>
      <c r="AM27" s="56">
        <v>4</v>
      </c>
      <c r="AN27" s="56">
        <f t="shared" si="1"/>
        <v>60</v>
      </c>
      <c r="AO27" s="56">
        <f>AVERAGE(AN27,U27)</f>
        <v>59.5</v>
      </c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>
        <f t="shared" si="18"/>
        <v>0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>
        <f>SUM(BF27:BT27)</f>
        <v>0</v>
      </c>
      <c r="BV27" s="63">
        <f>AVERAGE(BE27,BU27)</f>
        <v>0</v>
      </c>
      <c r="BW27" s="72">
        <f t="shared" si="13"/>
        <v>11</v>
      </c>
      <c r="BX27" s="61">
        <f t="shared" si="14"/>
        <v>14</v>
      </c>
      <c r="BY27" s="61">
        <f t="shared" si="15"/>
        <v>13</v>
      </c>
      <c r="BZ27" s="61">
        <f t="shared" si="16"/>
        <v>8.5</v>
      </c>
      <c r="CA27" s="62">
        <f t="shared" si="17"/>
        <v>13</v>
      </c>
      <c r="CB27" s="125">
        <f t="shared" si="12"/>
        <v>59.5</v>
      </c>
    </row>
    <row r="28" spans="1:80" s="60" customFormat="1" x14ac:dyDescent="0.3">
      <c r="A28" s="56">
        <v>27</v>
      </c>
      <c r="B28" s="55" t="s">
        <v>92</v>
      </c>
      <c r="C28" s="56">
        <v>1</v>
      </c>
      <c r="D28" s="56">
        <v>1</v>
      </c>
      <c r="E28" s="56">
        <v>2</v>
      </c>
      <c r="F28" s="56">
        <v>2</v>
      </c>
      <c r="G28" s="56">
        <v>3</v>
      </c>
      <c r="H28" s="56">
        <v>4</v>
      </c>
      <c r="I28" s="56">
        <v>3</v>
      </c>
      <c r="J28" s="56">
        <v>3</v>
      </c>
      <c r="K28" s="56">
        <v>2</v>
      </c>
      <c r="L28" s="56">
        <v>5</v>
      </c>
      <c r="M28" s="56">
        <v>4</v>
      </c>
      <c r="N28" s="56">
        <v>4</v>
      </c>
      <c r="O28" s="56">
        <v>5</v>
      </c>
      <c r="P28" s="56">
        <v>5</v>
      </c>
      <c r="Q28" s="56">
        <v>5</v>
      </c>
      <c r="R28" s="56">
        <v>5</v>
      </c>
      <c r="S28" s="56">
        <v>5</v>
      </c>
      <c r="T28" s="56">
        <v>5</v>
      </c>
      <c r="U28" s="56">
        <f t="shared" si="0"/>
        <v>64</v>
      </c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>
        <f t="shared" si="1"/>
        <v>0</v>
      </c>
      <c r="AO28" s="56">
        <f>U28</f>
        <v>64</v>
      </c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>
        <f t="shared" si="18"/>
        <v>0</v>
      </c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>
        <f>SUM(BF28:BT28)</f>
        <v>0</v>
      </c>
      <c r="BV28" s="63">
        <f>AVERAGE(BE28,BU28)</f>
        <v>0</v>
      </c>
      <c r="BW28" s="72">
        <f>C28+D28+E28+F28+G28</f>
        <v>9</v>
      </c>
      <c r="BX28" s="61">
        <f>H28+I28+J28+K28+L28</f>
        <v>17</v>
      </c>
      <c r="BY28" s="61">
        <f>M28+N28+O28</f>
        <v>13</v>
      </c>
      <c r="BZ28" s="61">
        <f>P28+Q28</f>
        <v>10</v>
      </c>
      <c r="CA28" s="63">
        <f>R28+S28+T28</f>
        <v>15</v>
      </c>
      <c r="CB28" s="125">
        <f t="shared" si="12"/>
        <v>64</v>
      </c>
    </row>
    <row r="29" spans="1:80" s="60" customFormat="1" x14ac:dyDescent="0.3">
      <c r="A29" s="56">
        <v>28</v>
      </c>
      <c r="B29" s="55" t="s">
        <v>40</v>
      </c>
      <c r="C29" s="56">
        <v>1</v>
      </c>
      <c r="D29" s="56">
        <v>0.5</v>
      </c>
      <c r="E29" s="56">
        <v>1</v>
      </c>
      <c r="F29" s="56">
        <v>2</v>
      </c>
      <c r="G29" s="56">
        <v>0</v>
      </c>
      <c r="H29" s="56">
        <v>4</v>
      </c>
      <c r="I29" s="56">
        <v>3</v>
      </c>
      <c r="J29" s="56">
        <v>2</v>
      </c>
      <c r="K29" s="56">
        <v>2</v>
      </c>
      <c r="L29" s="56">
        <v>5</v>
      </c>
      <c r="M29" s="56">
        <v>4</v>
      </c>
      <c r="N29" s="56">
        <v>5</v>
      </c>
      <c r="O29" s="56">
        <v>4</v>
      </c>
      <c r="P29" s="56">
        <v>3</v>
      </c>
      <c r="Q29" s="56">
        <v>5</v>
      </c>
      <c r="R29" s="56">
        <v>5</v>
      </c>
      <c r="S29" s="56">
        <v>4</v>
      </c>
      <c r="T29" s="56">
        <v>5</v>
      </c>
      <c r="U29" s="56">
        <f t="shared" si="0"/>
        <v>55.5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>
        <f t="shared" si="1"/>
        <v>0</v>
      </c>
      <c r="AO29" s="56">
        <f t="shared" ref="AO29:AO30" si="19">U29</f>
        <v>55.5</v>
      </c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>
        <f t="shared" si="18"/>
        <v>0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>
        <f>SUM(BF29:BT29)*1.2</f>
        <v>0</v>
      </c>
      <c r="BV29" s="63">
        <f>BU29</f>
        <v>0</v>
      </c>
      <c r="BW29" s="72">
        <f t="shared" ref="BW29:BW30" si="20">C29+D29+E29+F29+G29</f>
        <v>4.5</v>
      </c>
      <c r="BX29" s="61">
        <f t="shared" ref="BX29:BX30" si="21">H29+I29+J29+K29+L29</f>
        <v>16</v>
      </c>
      <c r="BY29" s="61">
        <f t="shared" ref="BY29:BY30" si="22">M29+N29+O29</f>
        <v>13</v>
      </c>
      <c r="BZ29" s="61">
        <f t="shared" ref="BZ29:BZ30" si="23">P29+Q29</f>
        <v>8</v>
      </c>
      <c r="CA29" s="63">
        <f t="shared" ref="CA29:CA30" si="24">R29+S29+T29</f>
        <v>14</v>
      </c>
      <c r="CB29" s="125">
        <f t="shared" si="12"/>
        <v>55.5</v>
      </c>
    </row>
    <row r="30" spans="1:80" s="60" customFormat="1" x14ac:dyDescent="0.3">
      <c r="A30" s="56">
        <v>29</v>
      </c>
      <c r="B30" s="55" t="s">
        <v>39</v>
      </c>
      <c r="C30" s="56">
        <v>1</v>
      </c>
      <c r="D30" s="56">
        <v>1</v>
      </c>
      <c r="E30" s="56">
        <v>1</v>
      </c>
      <c r="F30" s="56">
        <v>2</v>
      </c>
      <c r="G30" s="56">
        <v>3</v>
      </c>
      <c r="H30" s="56">
        <v>3</v>
      </c>
      <c r="I30" s="56">
        <v>2</v>
      </c>
      <c r="J30" s="56">
        <v>3</v>
      </c>
      <c r="K30" s="56">
        <v>3</v>
      </c>
      <c r="L30" s="56">
        <v>3</v>
      </c>
      <c r="M30" s="56">
        <v>4</v>
      </c>
      <c r="N30" s="56">
        <v>4</v>
      </c>
      <c r="O30" s="56">
        <v>3</v>
      </c>
      <c r="P30" s="56">
        <v>5</v>
      </c>
      <c r="Q30" s="56">
        <v>4</v>
      </c>
      <c r="R30" s="56">
        <v>4</v>
      </c>
      <c r="S30" s="56">
        <v>4</v>
      </c>
      <c r="T30" s="56">
        <v>3</v>
      </c>
      <c r="U30" s="56">
        <f t="shared" si="0"/>
        <v>53</v>
      </c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>
        <f t="shared" si="1"/>
        <v>0</v>
      </c>
      <c r="AO30" s="56">
        <f t="shared" si="19"/>
        <v>53</v>
      </c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>
        <f t="shared" si="18"/>
        <v>0</v>
      </c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>
        <f>SUM(BF30:BT30)</f>
        <v>0</v>
      </c>
      <c r="BV30" s="63">
        <f>AVERAGE(BE30,BU30)</f>
        <v>0</v>
      </c>
      <c r="BW30" s="72">
        <f t="shared" si="20"/>
        <v>8</v>
      </c>
      <c r="BX30" s="61">
        <f t="shared" si="21"/>
        <v>14</v>
      </c>
      <c r="BY30" s="61">
        <f t="shared" si="22"/>
        <v>11</v>
      </c>
      <c r="BZ30" s="61">
        <f t="shared" si="23"/>
        <v>9</v>
      </c>
      <c r="CA30" s="63">
        <f t="shared" si="24"/>
        <v>11</v>
      </c>
      <c r="CB30" s="125">
        <f t="shared" si="12"/>
        <v>53</v>
      </c>
    </row>
    <row r="31" spans="1:80" s="60" customFormat="1" x14ac:dyDescent="0.3">
      <c r="A31" s="56">
        <v>30</v>
      </c>
      <c r="B31" s="55" t="s">
        <v>59</v>
      </c>
      <c r="C31" s="56">
        <v>1</v>
      </c>
      <c r="D31" s="56">
        <v>1</v>
      </c>
      <c r="E31" s="56">
        <v>0</v>
      </c>
      <c r="F31" s="56">
        <v>4</v>
      </c>
      <c r="G31" s="56">
        <v>3</v>
      </c>
      <c r="H31" s="56">
        <v>3</v>
      </c>
      <c r="I31" s="56">
        <v>2</v>
      </c>
      <c r="J31" s="56">
        <v>2</v>
      </c>
      <c r="K31" s="56">
        <v>1</v>
      </c>
      <c r="L31" s="56">
        <v>5</v>
      </c>
      <c r="M31" s="56">
        <v>3</v>
      </c>
      <c r="N31" s="56">
        <v>5</v>
      </c>
      <c r="O31" s="56">
        <v>3</v>
      </c>
      <c r="P31" s="56">
        <v>4</v>
      </c>
      <c r="Q31" s="56">
        <v>5</v>
      </c>
      <c r="R31" s="56">
        <v>5</v>
      </c>
      <c r="S31" s="56">
        <v>3</v>
      </c>
      <c r="T31" s="56">
        <v>5</v>
      </c>
      <c r="U31" s="56">
        <f t="shared" si="0"/>
        <v>55</v>
      </c>
      <c r="V31" s="56">
        <v>1</v>
      </c>
      <c r="W31" s="56">
        <v>1</v>
      </c>
      <c r="X31" s="56">
        <v>0</v>
      </c>
      <c r="Y31" s="56">
        <v>4</v>
      </c>
      <c r="Z31" s="56">
        <v>4</v>
      </c>
      <c r="AA31" s="56">
        <v>4</v>
      </c>
      <c r="AB31" s="56">
        <v>4</v>
      </c>
      <c r="AC31" s="56">
        <v>1</v>
      </c>
      <c r="AD31" s="56">
        <v>1</v>
      </c>
      <c r="AE31" s="56">
        <v>5</v>
      </c>
      <c r="AF31" s="56">
        <v>1</v>
      </c>
      <c r="AG31" s="56">
        <v>5</v>
      </c>
      <c r="AH31" s="56">
        <v>2</v>
      </c>
      <c r="AI31" s="56">
        <v>4</v>
      </c>
      <c r="AJ31" s="56">
        <v>5</v>
      </c>
      <c r="AK31" s="56">
        <v>5</v>
      </c>
      <c r="AL31" s="56">
        <v>3</v>
      </c>
      <c r="AM31" s="56">
        <v>4</v>
      </c>
      <c r="AN31" s="56">
        <f t="shared" si="1"/>
        <v>54</v>
      </c>
      <c r="AO31" s="56">
        <f>U31</f>
        <v>55</v>
      </c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>
        <f t="shared" si="18"/>
        <v>0</v>
      </c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>
        <f>SUM(BF31:BT31)*1.2</f>
        <v>0</v>
      </c>
      <c r="BV31" s="63">
        <f>BU31</f>
        <v>0</v>
      </c>
      <c r="BW31" s="72">
        <f t="shared" ref="BW31" si="25">(C31+D31+E31+F31+G31+V31+W31+X31+Y31+Z31)/2</f>
        <v>9.5</v>
      </c>
      <c r="BX31" s="61">
        <f t="shared" ref="BX31" si="26">(H31+I31+J31+K31+L31+AA31+AB31+AC31+AD31+AE31)/2</f>
        <v>14</v>
      </c>
      <c r="BY31" s="61">
        <f t="shared" ref="BY31" si="27">(M31+N31+O31+AF31+AG31+AH31)/2</f>
        <v>9.5</v>
      </c>
      <c r="BZ31" s="61">
        <f t="shared" ref="BZ31" si="28">(P31+Q31+AI31+AJ31)/2</f>
        <v>9</v>
      </c>
      <c r="CA31" s="62">
        <f t="shared" ref="CA31" si="29">(R31+S31+T31+AK31+AL31+AM31)/2</f>
        <v>12.5</v>
      </c>
      <c r="CB31" s="125">
        <f t="shared" si="12"/>
        <v>54.5</v>
      </c>
    </row>
    <row r="32" spans="1:80" s="60" customFormat="1" ht="26.4" x14ac:dyDescent="0.3">
      <c r="A32" s="56">
        <v>31</v>
      </c>
      <c r="B32" s="55" t="s">
        <v>76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>
        <f t="shared" si="0"/>
        <v>0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>
        <f t="shared" si="1"/>
        <v>0</v>
      </c>
      <c r="AO32" s="56">
        <f>AVERAGE(AN32,U32)</f>
        <v>0</v>
      </c>
      <c r="AP32" s="56">
        <v>1</v>
      </c>
      <c r="AQ32" s="56">
        <v>1</v>
      </c>
      <c r="AR32" s="56">
        <v>2</v>
      </c>
      <c r="AS32" s="56">
        <v>4</v>
      </c>
      <c r="AT32" s="56">
        <v>3</v>
      </c>
      <c r="AU32" s="56">
        <v>3</v>
      </c>
      <c r="AV32" s="56">
        <v>5</v>
      </c>
      <c r="AW32" s="56">
        <v>2</v>
      </c>
      <c r="AX32" s="56">
        <v>4</v>
      </c>
      <c r="AY32" s="56">
        <v>4</v>
      </c>
      <c r="AZ32" s="56">
        <v>4</v>
      </c>
      <c r="BA32" s="56">
        <v>4</v>
      </c>
      <c r="BB32" s="56">
        <v>2</v>
      </c>
      <c r="BC32" s="56">
        <v>5</v>
      </c>
      <c r="BD32" s="56">
        <v>4</v>
      </c>
      <c r="BE32" s="56">
        <f>SUM(AP32:BD32)*1.2</f>
        <v>57.599999999999994</v>
      </c>
      <c r="BF32" s="56">
        <v>1</v>
      </c>
      <c r="BG32" s="56">
        <v>1</v>
      </c>
      <c r="BH32" s="56">
        <v>2</v>
      </c>
      <c r="BI32" s="56">
        <v>5</v>
      </c>
      <c r="BJ32" s="56">
        <v>5</v>
      </c>
      <c r="BK32" s="56">
        <v>3</v>
      </c>
      <c r="BL32" s="56">
        <v>5</v>
      </c>
      <c r="BM32" s="56">
        <v>2</v>
      </c>
      <c r="BN32" s="56">
        <v>4</v>
      </c>
      <c r="BO32" s="56">
        <v>5</v>
      </c>
      <c r="BP32" s="56">
        <v>4</v>
      </c>
      <c r="BQ32" s="56">
        <v>4</v>
      </c>
      <c r="BR32" s="56">
        <v>2</v>
      </c>
      <c r="BS32" s="56">
        <v>5</v>
      </c>
      <c r="BT32" s="56">
        <v>4</v>
      </c>
      <c r="BU32" s="56">
        <f>SUM(BF32:BT32)</f>
        <v>52</v>
      </c>
      <c r="BV32" s="63">
        <f>AVERAGE(BE32,BU32)</f>
        <v>54.8</v>
      </c>
      <c r="BW32" s="72">
        <f>(AP32+AQ32+AS32+AR32+AT32+BF32+BG32+BH32+BI32+BJ32)/2</f>
        <v>12.5</v>
      </c>
      <c r="BX32" s="61">
        <f>(AV32+AW32+AU32+BK32+BL32+BM32)/2</f>
        <v>10</v>
      </c>
      <c r="BY32" s="61">
        <v>8.8000000000000007</v>
      </c>
      <c r="BZ32" s="61">
        <f>(AY32+AZ32+BA32+BO32+BP32+BQ32)/2</f>
        <v>12.5</v>
      </c>
      <c r="CA32" s="62">
        <f>(BB32+BC32+BD32+BR32+BS32+BT32)/2</f>
        <v>11</v>
      </c>
      <c r="CB32" s="125">
        <f>CA32+BZ32+BY32+BX32+BW32</f>
        <v>54.8</v>
      </c>
    </row>
    <row r="33" spans="1:80" s="60" customFormat="1" x14ac:dyDescent="0.3">
      <c r="A33" s="56">
        <v>32</v>
      </c>
      <c r="B33" s="55" t="s">
        <v>60</v>
      </c>
      <c r="C33" s="56">
        <v>1</v>
      </c>
      <c r="D33" s="56">
        <v>0.5</v>
      </c>
      <c r="E33" s="56">
        <v>1</v>
      </c>
      <c r="F33" s="56">
        <v>3</v>
      </c>
      <c r="G33" s="56">
        <v>4</v>
      </c>
      <c r="H33" s="56">
        <v>5</v>
      </c>
      <c r="I33" s="56">
        <v>3</v>
      </c>
      <c r="J33" s="56">
        <v>1</v>
      </c>
      <c r="K33" s="56">
        <v>3</v>
      </c>
      <c r="L33" s="56">
        <v>5</v>
      </c>
      <c r="M33" s="56">
        <v>4</v>
      </c>
      <c r="N33" s="56">
        <v>5</v>
      </c>
      <c r="O33" s="56">
        <v>4</v>
      </c>
      <c r="P33" s="56">
        <v>4</v>
      </c>
      <c r="Q33" s="56">
        <v>5</v>
      </c>
      <c r="R33" s="56">
        <v>4</v>
      </c>
      <c r="S33" s="56">
        <v>4</v>
      </c>
      <c r="T33" s="56">
        <v>5</v>
      </c>
      <c r="U33" s="56">
        <f t="shared" si="0"/>
        <v>61.5</v>
      </c>
      <c r="V33" s="56">
        <v>1</v>
      </c>
      <c r="W33" s="56">
        <v>0.5</v>
      </c>
      <c r="X33" s="56">
        <v>1</v>
      </c>
      <c r="Y33" s="56">
        <v>4</v>
      </c>
      <c r="Z33" s="56">
        <v>3</v>
      </c>
      <c r="AA33" s="56">
        <v>4</v>
      </c>
      <c r="AB33" s="56">
        <v>2</v>
      </c>
      <c r="AC33" s="56">
        <v>1</v>
      </c>
      <c r="AD33" s="56">
        <v>1</v>
      </c>
      <c r="AE33" s="56">
        <v>4</v>
      </c>
      <c r="AF33" s="56">
        <v>4</v>
      </c>
      <c r="AG33" s="56">
        <v>5</v>
      </c>
      <c r="AH33" s="56">
        <v>5</v>
      </c>
      <c r="AI33" s="56">
        <v>3</v>
      </c>
      <c r="AJ33" s="56">
        <v>3</v>
      </c>
      <c r="AK33" s="56">
        <v>4</v>
      </c>
      <c r="AL33" s="56">
        <v>2</v>
      </c>
      <c r="AM33" s="56">
        <v>2</v>
      </c>
      <c r="AN33" s="56">
        <f t="shared" si="1"/>
        <v>49.5</v>
      </c>
      <c r="AO33" s="56">
        <f>AVERAGE(AN33,U33)</f>
        <v>55.5</v>
      </c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>
        <f>SUM(AP33:BD33)</f>
        <v>0</v>
      </c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>
        <f>SUM(BF33:BT33)*1.2</f>
        <v>0</v>
      </c>
      <c r="BV33" s="63">
        <f>BU33</f>
        <v>0</v>
      </c>
      <c r="BW33" s="72">
        <f t="shared" ref="BW33:BW38" si="30">(C33+D33+E33+F33+G33+V33+W33+X33+Y33+Z33)/2</f>
        <v>9.5</v>
      </c>
      <c r="BX33" s="61">
        <f t="shared" ref="BX33:BX38" si="31">(H33+I33+J33+K33+L33+AA33+AB33+AC33+AD33+AE33)/2</f>
        <v>14.5</v>
      </c>
      <c r="BY33" s="61">
        <f t="shared" ref="BY33:BY38" si="32">(M33+N33+O33+AF33+AG33+AH33)/2</f>
        <v>13.5</v>
      </c>
      <c r="BZ33" s="61">
        <f t="shared" ref="BZ33:BZ38" si="33">(P33+Q33+AI33+AJ33)/2</f>
        <v>7.5</v>
      </c>
      <c r="CA33" s="62">
        <f t="shared" ref="CA33:CA38" si="34">(R33+S33+T33+AK33+AL33+AM33)/2</f>
        <v>10.5</v>
      </c>
      <c r="CB33" s="125">
        <f t="shared" si="12"/>
        <v>55.5</v>
      </c>
    </row>
    <row r="34" spans="1:80" s="60" customFormat="1" ht="26.4" x14ac:dyDescent="0.3">
      <c r="A34" s="56">
        <v>33</v>
      </c>
      <c r="B34" s="55" t="s">
        <v>42</v>
      </c>
      <c r="C34" s="56">
        <v>1</v>
      </c>
      <c r="D34" s="56">
        <v>0.8</v>
      </c>
      <c r="E34" s="55">
        <v>1</v>
      </c>
      <c r="F34" s="56">
        <v>3</v>
      </c>
      <c r="G34" s="56">
        <v>2</v>
      </c>
      <c r="H34" s="56">
        <v>3</v>
      </c>
      <c r="I34" s="56">
        <v>4</v>
      </c>
      <c r="J34" s="56">
        <v>2</v>
      </c>
      <c r="K34" s="56">
        <v>2</v>
      </c>
      <c r="L34" s="56">
        <v>4</v>
      </c>
      <c r="M34" s="56">
        <v>3</v>
      </c>
      <c r="N34" s="56">
        <v>4</v>
      </c>
      <c r="O34" s="56">
        <v>3</v>
      </c>
      <c r="P34" s="56">
        <v>2</v>
      </c>
      <c r="Q34" s="56">
        <v>4</v>
      </c>
      <c r="R34" s="56">
        <v>4</v>
      </c>
      <c r="S34" s="56">
        <v>3</v>
      </c>
      <c r="T34" s="56">
        <v>3</v>
      </c>
      <c r="U34" s="56">
        <f t="shared" si="0"/>
        <v>48.8</v>
      </c>
      <c r="V34" s="56">
        <v>1</v>
      </c>
      <c r="W34" s="56">
        <v>0.8</v>
      </c>
      <c r="X34" s="55">
        <v>1</v>
      </c>
      <c r="Y34" s="56">
        <v>4</v>
      </c>
      <c r="Z34" s="56">
        <v>4</v>
      </c>
      <c r="AA34" s="56">
        <v>3</v>
      </c>
      <c r="AB34" s="56">
        <v>5</v>
      </c>
      <c r="AC34" s="56">
        <v>3</v>
      </c>
      <c r="AD34" s="56">
        <v>3</v>
      </c>
      <c r="AE34" s="56">
        <v>5</v>
      </c>
      <c r="AF34" s="56">
        <v>3</v>
      </c>
      <c r="AG34" s="56">
        <v>4</v>
      </c>
      <c r="AH34" s="56">
        <v>3</v>
      </c>
      <c r="AI34" s="56">
        <v>3</v>
      </c>
      <c r="AJ34" s="56">
        <v>4</v>
      </c>
      <c r="AK34" s="56">
        <v>4</v>
      </c>
      <c r="AL34" s="56">
        <v>4</v>
      </c>
      <c r="AM34" s="56">
        <v>4</v>
      </c>
      <c r="AN34" s="56">
        <f t="shared" si="1"/>
        <v>58.8</v>
      </c>
      <c r="AO34" s="56">
        <f>U34</f>
        <v>48.8</v>
      </c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>
        <f>SUM(AP34:BD34)</f>
        <v>0</v>
      </c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>
        <f>SUM(BF34:BT34)</f>
        <v>0</v>
      </c>
      <c r="BV34" s="63">
        <f>AVERAGE(BE34,BU34)</f>
        <v>0</v>
      </c>
      <c r="BW34" s="72">
        <f t="shared" si="30"/>
        <v>9.3000000000000007</v>
      </c>
      <c r="BX34" s="61">
        <f t="shared" si="31"/>
        <v>17</v>
      </c>
      <c r="BY34" s="61">
        <f t="shared" si="32"/>
        <v>10</v>
      </c>
      <c r="BZ34" s="61">
        <f t="shared" si="33"/>
        <v>6.5</v>
      </c>
      <c r="CA34" s="62">
        <f t="shared" si="34"/>
        <v>11</v>
      </c>
      <c r="CB34" s="125">
        <f t="shared" si="12"/>
        <v>53.8</v>
      </c>
    </row>
    <row r="35" spans="1:80" s="60" customFormat="1" x14ac:dyDescent="0.3">
      <c r="A35" s="56">
        <v>34</v>
      </c>
      <c r="B35" s="55" t="s">
        <v>70</v>
      </c>
      <c r="C35" s="56">
        <v>1</v>
      </c>
      <c r="D35" s="56">
        <v>1</v>
      </c>
      <c r="E35" s="56">
        <v>1</v>
      </c>
      <c r="F35" s="56">
        <v>2</v>
      </c>
      <c r="G35" s="56">
        <v>1</v>
      </c>
      <c r="H35" s="56">
        <v>1</v>
      </c>
      <c r="I35" s="56">
        <v>2</v>
      </c>
      <c r="J35" s="56">
        <v>1</v>
      </c>
      <c r="K35" s="56">
        <v>3</v>
      </c>
      <c r="L35" s="56">
        <v>3</v>
      </c>
      <c r="M35" s="56">
        <v>3</v>
      </c>
      <c r="N35" s="56">
        <v>5</v>
      </c>
      <c r="O35" s="56">
        <v>4</v>
      </c>
      <c r="P35" s="56">
        <v>4</v>
      </c>
      <c r="Q35" s="56">
        <v>4</v>
      </c>
      <c r="R35" s="56">
        <v>4</v>
      </c>
      <c r="S35" s="56">
        <v>4</v>
      </c>
      <c r="T35" s="56">
        <v>4</v>
      </c>
      <c r="U35" s="56">
        <f t="shared" si="0"/>
        <v>48</v>
      </c>
      <c r="V35" s="56">
        <v>1</v>
      </c>
      <c r="W35" s="56">
        <v>1</v>
      </c>
      <c r="X35" s="56">
        <v>1</v>
      </c>
      <c r="Y35" s="56">
        <v>5</v>
      </c>
      <c r="Z35" s="56">
        <v>4</v>
      </c>
      <c r="AA35" s="56">
        <v>3</v>
      </c>
      <c r="AB35" s="56">
        <v>3</v>
      </c>
      <c r="AC35" s="56">
        <v>1</v>
      </c>
      <c r="AD35" s="56">
        <v>1</v>
      </c>
      <c r="AE35" s="56">
        <v>3</v>
      </c>
      <c r="AF35" s="56">
        <v>3</v>
      </c>
      <c r="AG35" s="56">
        <v>5</v>
      </c>
      <c r="AH35" s="56">
        <v>4</v>
      </c>
      <c r="AI35" s="56">
        <v>4</v>
      </c>
      <c r="AJ35" s="56">
        <v>4</v>
      </c>
      <c r="AK35" s="56">
        <v>4</v>
      </c>
      <c r="AL35" s="56">
        <v>4</v>
      </c>
      <c r="AM35" s="56">
        <v>4</v>
      </c>
      <c r="AN35" s="56">
        <f t="shared" si="1"/>
        <v>55</v>
      </c>
      <c r="AO35" s="56">
        <f>U35</f>
        <v>48</v>
      </c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>
        <f>SUM(AP35:BD35)</f>
        <v>0</v>
      </c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>
        <f>SUM(BF35:BT35)*1.2</f>
        <v>0</v>
      </c>
      <c r="BV35" s="63">
        <f>BU35</f>
        <v>0</v>
      </c>
      <c r="BW35" s="72">
        <f t="shared" si="30"/>
        <v>9</v>
      </c>
      <c r="BX35" s="61">
        <f t="shared" si="31"/>
        <v>10.5</v>
      </c>
      <c r="BY35" s="61">
        <f t="shared" si="32"/>
        <v>12</v>
      </c>
      <c r="BZ35" s="61">
        <f t="shared" si="33"/>
        <v>8</v>
      </c>
      <c r="CA35" s="62">
        <f t="shared" si="34"/>
        <v>12</v>
      </c>
      <c r="CB35" s="125">
        <f t="shared" si="12"/>
        <v>51.5</v>
      </c>
    </row>
    <row r="36" spans="1:80" s="60" customFormat="1" x14ac:dyDescent="0.3">
      <c r="A36" s="56">
        <v>35</v>
      </c>
      <c r="B36" s="55" t="s">
        <v>41</v>
      </c>
      <c r="C36" s="56">
        <v>1</v>
      </c>
      <c r="D36" s="56">
        <v>0.3</v>
      </c>
      <c r="E36" s="56">
        <v>1</v>
      </c>
      <c r="F36" s="56">
        <v>3</v>
      </c>
      <c r="G36" s="56">
        <v>3</v>
      </c>
      <c r="H36" s="56">
        <v>5</v>
      </c>
      <c r="I36" s="56">
        <v>4</v>
      </c>
      <c r="J36" s="56">
        <v>3</v>
      </c>
      <c r="K36" s="56">
        <v>2</v>
      </c>
      <c r="L36" s="56">
        <v>5</v>
      </c>
      <c r="M36" s="56">
        <v>4</v>
      </c>
      <c r="N36" s="56">
        <v>5</v>
      </c>
      <c r="O36" s="56">
        <v>5</v>
      </c>
      <c r="P36" s="56">
        <v>5</v>
      </c>
      <c r="Q36" s="56">
        <v>5</v>
      </c>
      <c r="R36" s="56">
        <v>5</v>
      </c>
      <c r="S36" s="56">
        <v>5</v>
      </c>
      <c r="T36" s="56">
        <v>4</v>
      </c>
      <c r="U36" s="56">
        <f t="shared" si="0"/>
        <v>65.3</v>
      </c>
      <c r="V36" s="56">
        <v>1</v>
      </c>
      <c r="W36" s="56">
        <v>0.3</v>
      </c>
      <c r="X36" s="56">
        <v>1</v>
      </c>
      <c r="Y36" s="56">
        <v>5</v>
      </c>
      <c r="Z36" s="56">
        <v>5</v>
      </c>
      <c r="AA36" s="56">
        <v>4</v>
      </c>
      <c r="AB36" s="56">
        <v>4</v>
      </c>
      <c r="AC36" s="56">
        <v>2</v>
      </c>
      <c r="AD36" s="56">
        <v>2</v>
      </c>
      <c r="AE36" s="56">
        <v>5</v>
      </c>
      <c r="AF36" s="56">
        <v>4</v>
      </c>
      <c r="AG36" s="56">
        <v>4</v>
      </c>
      <c r="AH36" s="56">
        <v>3</v>
      </c>
      <c r="AI36" s="56">
        <v>5</v>
      </c>
      <c r="AJ36" s="56">
        <v>4</v>
      </c>
      <c r="AK36" s="56">
        <v>5</v>
      </c>
      <c r="AL36" s="56">
        <v>4</v>
      </c>
      <c r="AM36" s="56">
        <v>4</v>
      </c>
      <c r="AN36" s="56">
        <f t="shared" si="1"/>
        <v>62.3</v>
      </c>
      <c r="AO36" s="56">
        <f>AVERAGE(AN36,U36)</f>
        <v>63.8</v>
      </c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>
        <f>SUM(AP36:BD36)</f>
        <v>0</v>
      </c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63"/>
      <c r="BW36" s="72">
        <f t="shared" si="30"/>
        <v>10.3</v>
      </c>
      <c r="BX36" s="61">
        <f t="shared" si="31"/>
        <v>18</v>
      </c>
      <c r="BY36" s="61">
        <f t="shared" si="32"/>
        <v>12.5</v>
      </c>
      <c r="BZ36" s="61">
        <f t="shared" si="33"/>
        <v>9.5</v>
      </c>
      <c r="CA36" s="62">
        <f t="shared" si="34"/>
        <v>13.5</v>
      </c>
      <c r="CB36" s="125">
        <f t="shared" si="12"/>
        <v>63.8</v>
      </c>
    </row>
    <row r="37" spans="1:80" s="60" customFormat="1" x14ac:dyDescent="0.3">
      <c r="A37" s="56">
        <v>36</v>
      </c>
      <c r="B37" s="55" t="s">
        <v>58</v>
      </c>
      <c r="C37" s="56">
        <v>1</v>
      </c>
      <c r="D37" s="56">
        <v>1</v>
      </c>
      <c r="E37" s="56">
        <v>2</v>
      </c>
      <c r="F37" s="56">
        <v>0</v>
      </c>
      <c r="G37" s="56">
        <v>0</v>
      </c>
      <c r="H37" s="56">
        <v>3</v>
      </c>
      <c r="I37" s="56">
        <v>3</v>
      </c>
      <c r="J37" s="56">
        <v>2</v>
      </c>
      <c r="K37" s="56">
        <v>3</v>
      </c>
      <c r="L37" s="56">
        <v>5</v>
      </c>
      <c r="M37" s="56">
        <v>4</v>
      </c>
      <c r="N37" s="56">
        <v>5</v>
      </c>
      <c r="O37" s="56">
        <v>4</v>
      </c>
      <c r="P37" s="56">
        <v>4</v>
      </c>
      <c r="Q37" s="56">
        <v>5</v>
      </c>
      <c r="R37" s="56">
        <v>4</v>
      </c>
      <c r="S37" s="56">
        <v>4</v>
      </c>
      <c r="T37" s="56">
        <v>4</v>
      </c>
      <c r="U37" s="56">
        <f t="shared" si="0"/>
        <v>54</v>
      </c>
      <c r="V37" s="56">
        <v>1</v>
      </c>
      <c r="W37" s="56">
        <v>1</v>
      </c>
      <c r="X37" s="56">
        <v>2</v>
      </c>
      <c r="Y37" s="56">
        <v>3</v>
      </c>
      <c r="Z37" s="56">
        <v>2</v>
      </c>
      <c r="AA37" s="56">
        <v>5</v>
      </c>
      <c r="AB37" s="56">
        <v>3</v>
      </c>
      <c r="AC37" s="56">
        <v>3</v>
      </c>
      <c r="AD37" s="56">
        <v>3</v>
      </c>
      <c r="AE37" s="56">
        <v>5</v>
      </c>
      <c r="AF37" s="56">
        <v>3</v>
      </c>
      <c r="AG37" s="56">
        <v>4</v>
      </c>
      <c r="AH37" s="56">
        <v>3</v>
      </c>
      <c r="AI37" s="56">
        <v>4</v>
      </c>
      <c r="AJ37" s="56">
        <v>4</v>
      </c>
      <c r="AK37" s="56">
        <v>4</v>
      </c>
      <c r="AL37" s="56">
        <v>4</v>
      </c>
      <c r="AM37" s="56">
        <v>4</v>
      </c>
      <c r="AN37" s="56">
        <f t="shared" si="1"/>
        <v>58</v>
      </c>
      <c r="AO37" s="56">
        <f>U37</f>
        <v>54</v>
      </c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>
        <f>SUM(AP37:BD37)</f>
        <v>0</v>
      </c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63"/>
      <c r="BW37" s="72">
        <f t="shared" si="30"/>
        <v>6.5</v>
      </c>
      <c r="BX37" s="61">
        <f t="shared" si="31"/>
        <v>17.5</v>
      </c>
      <c r="BY37" s="61">
        <f t="shared" si="32"/>
        <v>11.5</v>
      </c>
      <c r="BZ37" s="61">
        <f t="shared" si="33"/>
        <v>8.5</v>
      </c>
      <c r="CA37" s="62">
        <f t="shared" si="34"/>
        <v>12</v>
      </c>
      <c r="CB37" s="125">
        <f t="shared" si="12"/>
        <v>56</v>
      </c>
    </row>
    <row r="38" spans="1:80" s="60" customFormat="1" ht="13.8" thickBot="1" x14ac:dyDescent="0.35">
      <c r="A38" s="56">
        <v>37</v>
      </c>
      <c r="B38" s="55" t="s">
        <v>51</v>
      </c>
      <c r="C38" s="56">
        <v>1</v>
      </c>
      <c r="D38" s="56">
        <v>1</v>
      </c>
      <c r="E38" s="56">
        <v>2</v>
      </c>
      <c r="F38" s="56">
        <v>3</v>
      </c>
      <c r="G38" s="56">
        <v>3</v>
      </c>
      <c r="H38" s="56">
        <v>2</v>
      </c>
      <c r="I38" s="56">
        <v>1</v>
      </c>
      <c r="J38" s="56">
        <v>2</v>
      </c>
      <c r="K38" s="56">
        <v>1</v>
      </c>
      <c r="L38" s="56">
        <v>5</v>
      </c>
      <c r="M38" s="56">
        <v>4</v>
      </c>
      <c r="N38" s="56">
        <v>5</v>
      </c>
      <c r="O38" s="56">
        <v>4</v>
      </c>
      <c r="P38" s="56">
        <v>3</v>
      </c>
      <c r="Q38" s="56">
        <v>5</v>
      </c>
      <c r="R38" s="56">
        <v>5</v>
      </c>
      <c r="S38" s="56">
        <v>4</v>
      </c>
      <c r="T38" s="56">
        <v>4</v>
      </c>
      <c r="U38" s="56">
        <f t="shared" si="0"/>
        <v>55</v>
      </c>
      <c r="V38" s="56">
        <v>1</v>
      </c>
      <c r="W38" s="56">
        <v>1</v>
      </c>
      <c r="X38" s="56">
        <v>2</v>
      </c>
      <c r="Y38" s="56">
        <v>4</v>
      </c>
      <c r="Z38" s="56">
        <v>4</v>
      </c>
      <c r="AA38" s="56">
        <v>4</v>
      </c>
      <c r="AB38" s="56">
        <v>3</v>
      </c>
      <c r="AC38" s="56">
        <v>3</v>
      </c>
      <c r="AD38" s="56">
        <v>1</v>
      </c>
      <c r="AE38" s="56">
        <v>4</v>
      </c>
      <c r="AF38" s="56">
        <v>4</v>
      </c>
      <c r="AG38" s="56">
        <v>5</v>
      </c>
      <c r="AH38" s="56">
        <v>4</v>
      </c>
      <c r="AI38" s="56">
        <v>4</v>
      </c>
      <c r="AJ38" s="56">
        <v>5</v>
      </c>
      <c r="AK38" s="56">
        <v>4</v>
      </c>
      <c r="AL38" s="56">
        <v>2</v>
      </c>
      <c r="AM38" s="56">
        <v>4</v>
      </c>
      <c r="AN38" s="56">
        <f t="shared" si="1"/>
        <v>59</v>
      </c>
      <c r="AO38" s="56">
        <f>U38</f>
        <v>55</v>
      </c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W38" s="126">
        <f t="shared" si="30"/>
        <v>11</v>
      </c>
      <c r="BX38" s="88">
        <f t="shared" si="31"/>
        <v>13</v>
      </c>
      <c r="BY38" s="88">
        <f t="shared" si="32"/>
        <v>13</v>
      </c>
      <c r="BZ38" s="88">
        <f t="shared" si="33"/>
        <v>8.5</v>
      </c>
      <c r="CA38" s="127">
        <f t="shared" si="34"/>
        <v>11.5</v>
      </c>
      <c r="CB38" s="128">
        <f t="shared" si="12"/>
        <v>57</v>
      </c>
    </row>
    <row r="39" spans="1:80" s="37" customFormat="1" ht="14.4" customHeight="1" thickBot="1" x14ac:dyDescent="0.35">
      <c r="A39" s="166" t="s">
        <v>105</v>
      </c>
      <c r="B39" s="16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f t="shared" si="0"/>
        <v>0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>
        <f t="shared" si="1"/>
        <v>0</v>
      </c>
      <c r="AO39" s="17">
        <f>AVERAGE(AN39,U39)</f>
        <v>0</v>
      </c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132"/>
      <c r="BW39" s="133">
        <f>AVERAGE(BW2:BW38)</f>
        <v>10.335135135135136</v>
      </c>
      <c r="BX39" s="134">
        <f t="shared" ref="BX39:CB39" si="35">AVERAGE(BX2:BX38)</f>
        <v>15.986486486486486</v>
      </c>
      <c r="BY39" s="134">
        <f t="shared" si="35"/>
        <v>12.12972972972973</v>
      </c>
      <c r="BZ39" s="134">
        <f t="shared" si="35"/>
        <v>8.3243243243243246</v>
      </c>
      <c r="CA39" s="134">
        <f t="shared" si="35"/>
        <v>13.094594594594595</v>
      </c>
      <c r="CB39" s="135">
        <f t="shared" si="35"/>
        <v>59.870270270270268</v>
      </c>
    </row>
    <row r="40" spans="1:80" x14ac:dyDescent="0.3">
      <c r="B40" s="39"/>
      <c r="AZ40" s="12"/>
      <c r="BA40" s="12"/>
      <c r="BB40" s="14">
        <f>SUM(AP38:BD38)</f>
        <v>0</v>
      </c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6"/>
      <c r="BR40" s="8"/>
      <c r="BS40" s="40"/>
      <c r="BT40" s="35"/>
      <c r="BU40" s="35"/>
      <c r="BV40" s="36"/>
      <c r="BW40" s="129"/>
      <c r="BX40" s="130"/>
      <c r="BY40" s="131"/>
    </row>
    <row r="41" spans="1:80" x14ac:dyDescent="0.3">
      <c r="BW41" s="65"/>
      <c r="BX41" s="65"/>
      <c r="BY41" s="39"/>
    </row>
  </sheetData>
  <autoFilter ref="A1:CB35">
    <sortState ref="A2:CC51">
      <sortCondition descending="1" ref="CB1:CB49"/>
    </sortState>
  </autoFilter>
  <mergeCells count="1">
    <mergeCell ref="A39:B39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Сводный перечень по показателям</vt:lpstr>
      <vt:lpstr>Амбулатории по критериям</vt:lpstr>
      <vt:lpstr>Стационары по критериям</vt:lpstr>
      <vt:lpstr>'Сводный перечень по показателям'!_FilterDatabase_0</vt:lpstr>
      <vt:lpstr>'Сводный перечень по показателям'!_FilterDatabase_0_0</vt:lpstr>
      <vt:lpstr>'Сводный перечень по показателям'!Print_Area_0</vt:lpstr>
      <vt:lpstr>'Сводный перечень по показателям'!Print_Area_0_0</vt:lpstr>
      <vt:lpstr>'Сводный перечень по показателям'!Область_печати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</cp:lastModifiedBy>
  <cp:revision>4</cp:revision>
  <dcterms:created xsi:type="dcterms:W3CDTF">2006-09-28T05:33:49Z</dcterms:created>
  <dcterms:modified xsi:type="dcterms:W3CDTF">2017-07-30T15:01:05Z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1563212943</vt:i4>
  </property>
  <property fmtid="{D5CDD505-2E9C-101B-9397-08002B2CF9AE}" pid="9" name="_NewReviewCycle">
    <vt:lpwstr/>
  </property>
  <property fmtid="{D5CDD505-2E9C-101B-9397-08002B2CF9AE}" pid="10" name="_EmailSubject">
    <vt:lpwstr>О предварительных результатах независимой оценки в 2017 году</vt:lpwstr>
  </property>
  <property fmtid="{D5CDD505-2E9C-101B-9397-08002B2CF9AE}" pid="11" name="_AuthorEmail">
    <vt:lpwstr>lmp@infomed39.ru</vt:lpwstr>
  </property>
  <property fmtid="{D5CDD505-2E9C-101B-9397-08002B2CF9AE}" pid="12" name="_AuthorEmailDisplayName">
    <vt:lpwstr>Литвинов Михаил Павлович</vt:lpwstr>
  </property>
</Properties>
</file>